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Cronograma" sheetId="2" state="visible" r:id="rId2"/>
    <sheet xmlns:r="http://schemas.openxmlformats.org/officeDocument/2006/relationships" name="Por peça" sheetId="3" state="visible" r:id="rId3"/>
  </sheets>
  <definedNames>
    <definedName name="_xlnm.Print_Area" localSheetId="0">'Como usar'!$A$1:$C$26</definedName>
    <definedName name="_xlnm.Print_Area" localSheetId="1">'Cronograma'!$A$1:$AL$26</definedName>
    <definedName name="_xlnm.Print_Titles" localSheetId="2">'Por peça'!$6:$7</definedName>
    <definedName name="_xlnm.Print_Area" localSheetId="2">'Por peça'!$A$1:$H$57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"/>
  </numFmts>
  <fonts count="13">
    <font>
      <name val="Arial"/>
      <family val="2"/>
      <color rgb="00000000"/>
      <sz val="10"/>
    </font>
    <font>
      <name val="Arial"/>
      <b val="1"/>
      <color rgb="00000000"/>
      <sz val="11"/>
    </font>
    <font>
      <name val="Arial"/>
      <color rgb="005F636B"/>
      <sz val="9"/>
    </font>
    <font>
      <name val="Arial"/>
      <b val="1"/>
      <color rgb="00000000"/>
      <sz val="10"/>
    </font>
    <font>
      <name val="Arial"/>
      <color rgb="00000000"/>
      <sz val="10"/>
    </font>
    <font>
      <name val="Arial"/>
      <color rgb="005F636B"/>
      <sz val="10"/>
    </font>
    <font>
      <name val="Arial"/>
      <b val="1"/>
      <color rgb="00FFFFFF"/>
      <sz val="8"/>
    </font>
    <font>
      <name val="Arial"/>
      <color rgb="00000000"/>
      <sz val="10"/>
      <u val="single"/>
    </font>
    <font>
      <name val="Arial"/>
      <b val="1"/>
      <color rgb="00000000"/>
      <sz val="8"/>
    </font>
    <font>
      <name val="Arial"/>
      <color rgb="00000000"/>
      <sz val="8"/>
    </font>
    <font>
      <name val="Arial"/>
      <b val="1"/>
      <color rgb="00000000"/>
      <sz val="9"/>
    </font>
    <font>
      <name val="Arial"/>
      <color rgb="00000000"/>
      <sz val="9"/>
    </font>
    <font>
      <name val="Arial"/>
      <b val="1"/>
      <color rgb="005F636B"/>
      <sz val="10"/>
    </font>
  </fonts>
  <fills count="8">
    <fill>
      <patternFill/>
    </fill>
    <fill>
      <patternFill patternType="gray125"/>
    </fill>
    <fill>
      <patternFill patternType="solid">
        <fgColor rgb="00F1F2F3"/>
        <bgColor rgb="00F1F2F3"/>
      </patternFill>
    </fill>
    <fill>
      <patternFill patternType="solid">
        <fgColor rgb="00FFFFFF"/>
        <bgColor rgb="00FFFFFF"/>
      </patternFill>
    </fill>
    <fill>
      <patternFill patternType="solid">
        <fgColor rgb="009D1460"/>
        <bgColor rgb="009D1460"/>
      </patternFill>
    </fill>
    <fill>
      <patternFill patternType="solid">
        <fgColor rgb="00E52C2D"/>
        <bgColor rgb="00E52C2D"/>
      </patternFill>
    </fill>
    <fill>
      <patternFill patternType="solid">
        <fgColor rgb="00C5C8D0"/>
        <bgColor rgb="00C5C8D0"/>
      </patternFill>
    </fill>
    <fill>
      <patternFill patternType="solid">
        <fgColor rgb="009498A3"/>
        <bgColor rgb="009498A3"/>
      </patternFill>
    </fill>
  </fills>
  <borders count="4">
    <border>
      <left/>
      <right/>
      <top/>
      <bottom/>
      <diagonal/>
    </border>
    <border>
      <left style="thin">
        <color rgb="009498A3"/>
      </left>
      <right style="thin">
        <color rgb="009498A3"/>
      </right>
      <top style="thin">
        <color rgb="009498A3"/>
      </top>
      <bottom style="thin">
        <color rgb="009498A3"/>
      </bottom>
    </border>
    <border>
      <bottom style="thin">
        <color rgb="009498A3"/>
      </bottom>
    </border>
    <border/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/>
    </xf>
    <xf numFmtId="0" fontId="1" fillId="0" borderId="0" applyAlignment="1" pivotButton="0" quotePrefix="0" xfId="0">
      <alignment horizontal="right" vertical="center"/>
    </xf>
    <xf numFmtId="49" fontId="4" fillId="0" borderId="2" applyAlignment="1" pivotButton="0" quotePrefix="0" xfId="0">
      <alignment horizontal="left" vertical="center" indent="1"/>
    </xf>
    <xf numFmtId="0" fontId="0" fillId="0" borderId="2" pivotButton="0" quotePrefix="0" xfId="0"/>
    <xf numFmtId="0" fontId="1" fillId="0" borderId="3" applyAlignment="1" pivotButton="0" quotePrefix="0" xfId="0">
      <alignment horizontal="right" vertical="center"/>
    </xf>
    <xf numFmtId="0" fontId="0" fillId="0" borderId="3" pivotButton="0" quotePrefix="0" xfId="0"/>
    <xf numFmtId="164" fontId="4" fillId="0" borderId="2" applyAlignment="1" pivotButton="0" quotePrefix="0" xfId="0">
      <alignment horizontal="left" vertical="center" indent="1"/>
    </xf>
    <xf numFmtId="164" fontId="5" fillId="0" borderId="2" applyAlignment="1" pivotButton="0" quotePrefix="0" xfId="0">
      <alignment horizontal="left" vertical="center" indent="1"/>
    </xf>
    <xf numFmtId="0" fontId="3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/>
    </xf>
    <xf numFmtId="165" fontId="9" fillId="2" borderId="1" applyAlignment="1" pivotButton="0" quotePrefix="0" xfId="0">
      <alignment horizontal="center" vertical="center"/>
    </xf>
    <xf numFmtId="49" fontId="4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center" vertical="center"/>
    </xf>
    <xf numFmtId="1" fontId="5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10" fillId="0" borderId="0" applyAlignment="1" pivotButton="0" quotePrefix="0" xfId="0">
      <alignment vertical="center"/>
    </xf>
    <xf numFmtId="0" fontId="0" fillId="4" borderId="1" pivotButton="0" quotePrefix="0" xfId="0"/>
    <xf numFmtId="0" fontId="11" fillId="0" borderId="0" applyAlignment="1" pivotButton="0" quotePrefix="0" xfId="0">
      <alignment vertical="center"/>
    </xf>
    <xf numFmtId="0" fontId="0" fillId="5" borderId="1" pivotButton="0" quotePrefix="0" xfId="0"/>
    <xf numFmtId="0" fontId="0" fillId="6" borderId="1" pivotButton="0" quotePrefix="0" xfId="0"/>
    <xf numFmtId="0" fontId="6" fillId="7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left" vertical="center"/>
    </xf>
    <xf numFmtId="0" fontId="5" fillId="0" borderId="2" applyAlignment="1" pivotButton="0" quotePrefix="0" xfId="0">
      <alignment horizontal="left" vertical="center" indent="1"/>
    </xf>
    <xf numFmtId="1" fontId="12" fillId="3" borderId="1" applyAlignment="1" pivotButton="0" quotePrefix="0" xfId="0">
      <alignment horizontal="center" vertical="center"/>
    </xf>
    <xf numFmtId="49" fontId="4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8">
    <dxf>
      <fill>
        <patternFill patternType="solid">
          <fgColor rgb="00E52C2D"/>
          <bgColor rgb="00E52C2D"/>
        </patternFill>
      </fill>
    </dxf>
    <dxf>
      <fill>
        <patternFill patternType="solid">
          <fgColor rgb="00C5C8D0"/>
          <bgColor rgb="00C5C8D0"/>
        </patternFill>
      </fill>
    </dxf>
    <dxf>
      <fill>
        <patternFill patternType="solid">
          <fgColor rgb="009D1460"/>
          <bgColor rgb="009D1460"/>
        </patternFill>
      </fill>
    </dxf>
    <dxf>
      <font>
        <b val="1"/>
        <color rgb="00FFFFFF"/>
      </font>
      <fill>
        <patternFill patternType="solid">
          <fgColor rgb="009498A3"/>
          <bgColor rgb="009498A3"/>
        </patternFill>
      </fill>
    </dxf>
    <dxf>
      <font>
        <b val="1"/>
        <color rgb="00B42318"/>
      </font>
      <fill>
        <patternFill patternType="solid">
          <fgColor rgb="00FDECEA"/>
          <bgColor rgb="00FDECEA"/>
        </patternFill>
      </fill>
    </dxf>
    <dxf>
      <font>
        <b val="1"/>
        <color rgb="00B42318"/>
      </font>
    </dxf>
    <dxf>
      <font>
        <color rgb="005F636B"/>
      </font>
    </dxf>
    <dxf>
      <fill>
        <patternFill patternType="solid">
          <fgColor rgb="00FDECEA"/>
          <bgColor rgb="00FDEC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colecao.moda/gestao-de-colecao/" TargetMode="External" Id="rId1"/><Relationship Type="http://schemas.openxmlformats.org/officeDocument/2006/relationships/hyperlink" Target="https://www.colecao.moda/demo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118" customWidth="1" min="3" max="3"/>
  </cols>
  <sheetData>
    <row r="1" ht="28" customHeight="1">
      <c r="B1" s="1" t="inlineStr">
        <is>
          <t>CRONOGRAMA DE COLEÇÃO  |  Como usar</t>
        </is>
      </c>
    </row>
    <row r="2" ht="16" customHeight="1">
      <c r="B2" s="2" t="inlineStr">
        <is>
          <t>Modelo gratuito da Coleção.Moda, livre para usar e adaptar à sua marca.</t>
        </is>
      </c>
    </row>
    <row r="3" ht="6" customHeight="1"/>
    <row r="4" ht="20" customHeight="1">
      <c r="B4" s="3" t="inlineStr">
        <is>
          <t>COMO USAR</t>
        </is>
      </c>
      <c r="C4" s="4" t="n"/>
    </row>
    <row r="5" ht="30" customHeight="1">
      <c r="B5" s="5" t="n">
        <v>1</v>
      </c>
      <c r="C5" s="6" t="inlineStr">
        <is>
          <t>Este modelo organiza o cronograma de uma coleção: as etapas do briefing ao lançamento, com responsável, datas, status e um gráfico de Gantt por semana.</t>
        </is>
      </c>
    </row>
    <row r="6" ht="20" customHeight="1">
      <c r="B6" s="5" t="n">
        <v>2</v>
      </c>
      <c r="C6" s="6" t="inlineStr">
        <is>
          <t>Preencha as células brancas. As de texto cinza têm fórmula e calculam sozinhas: não precisa digitar nelas.</t>
        </is>
      </c>
    </row>
    <row r="7" ht="20" customHeight="1">
      <c r="B7" s="5" t="n">
        <v>3</v>
      </c>
      <c r="C7" s="6" t="inlineStr">
        <is>
          <t>Comece pelo topo da aba Cronograma: coleção, estação e Data de início (dd/mm/aaaa). A semana 1 e a data de cada semana saem sozinhas.</t>
        </is>
      </c>
    </row>
    <row r="8" ht="30" customHeight="1">
      <c r="B8" s="5" t="n">
        <v>4</v>
      </c>
      <c r="C8" s="6" t="inlineStr">
        <is>
          <t>As etapas e as datas de Início e Fim são um exemplo: as datas partem da Data de início com prazos que variam por marca. Digite por cima as suas.</t>
        </is>
      </c>
    </row>
    <row r="9" ht="20" customHeight="1">
      <c r="B9" s="5" t="n">
        <v>5</v>
      </c>
      <c r="C9" s="6" t="inlineStr">
        <is>
          <t>As barras do Gantt se desenham sozinhas a partir do Início e do Fim de cada etapa. Não precisa pintar as semanas à mão.</t>
        </is>
      </c>
    </row>
    <row r="10" ht="30" customHeight="1">
      <c r="B10" s="5" t="n">
        <v>6</v>
      </c>
      <c r="C10" s="6" t="inlineStr">
        <is>
          <t>Atualize o Status de cada etapa pela lista: Não iniciado, Em andamento, Atrasado ou Concluído. Atrasado pinta a barra de vermelho; Concluído, de cinza.</t>
        </is>
      </c>
    </row>
    <row r="11" ht="20" customHeight="1">
      <c r="B11" s="5" t="n">
        <v>7</v>
      </c>
      <c r="C11" s="6" t="inlineStr">
        <is>
          <t>A data de Fim fica em vermelho quando já passou e a etapa não foi concluída: é a hora de rever o prazo ou marcar Atrasado.</t>
        </is>
      </c>
    </row>
    <row r="12" ht="30" customHeight="1">
      <c r="B12" s="5" t="n">
        <v>8</v>
      </c>
      <c r="C12" s="6" t="inlineStr">
        <is>
          <t>Na aba Por peça, acompanhe cada referência: etapa atual, responsável e prazo. A linha fica em vermelho com status Atrasado ou quando o prazo passou sem Concluído.</t>
        </is>
      </c>
    </row>
    <row r="13" ht="20" customHeight="1">
      <c r="B13" s="5" t="n">
        <v>9</v>
      </c>
      <c r="C13" s="6" t="inlineStr">
        <is>
          <t>Renomeie, apague ou inclua etapas à vontade. A lista de Etapa atual da aba Por peça usa os nomes da aba Cronograma.</t>
        </is>
      </c>
    </row>
    <row r="14" ht="20" customHeight="1">
      <c r="B14" s="5" t="n">
        <v>10</v>
      </c>
      <c r="C14" s="6" t="inlineStr">
        <is>
          <t>Sem senha e sem bloqueio: adapte à sua marca. Uso livre. Abre no Excel, no Google Planilhas e no LibreOffice.</t>
        </is>
      </c>
    </row>
    <row r="15" ht="10" customHeight="1"/>
    <row r="16" ht="20" customHeight="1">
      <c r="B16" s="3" t="inlineStr">
        <is>
          <t>LEGENDA</t>
        </is>
      </c>
      <c r="C16" s="4" t="n"/>
    </row>
    <row r="17" ht="20" customHeight="1">
      <c r="B17" s="7" t="n"/>
      <c r="C17" s="8" t="inlineStr">
        <is>
          <t>Branco: campo para preencher</t>
        </is>
      </c>
    </row>
    <row r="18" ht="20" customHeight="1">
      <c r="B18" s="7" t="inlineStr">
        <is>
          <t>fx</t>
        </is>
      </c>
      <c r="C18" s="8" t="inlineStr">
        <is>
          <t>Texto cinza: fórmula, calcula sozinho</t>
        </is>
      </c>
    </row>
    <row r="19" ht="20" customHeight="1">
      <c r="B19" s="9" t="n"/>
      <c r="C19" s="8" t="inlineStr">
        <is>
          <t>Barra magenta: etapa no período, desenhada pelas datas de Início e Fim</t>
        </is>
      </c>
    </row>
    <row r="20" ht="20" customHeight="1">
      <c r="B20" s="10" t="n"/>
      <c r="C20" s="8" t="inlineStr">
        <is>
          <t>Barra vermelha: etapa com status Atrasado</t>
        </is>
      </c>
    </row>
    <row r="21" ht="20" customHeight="1">
      <c r="B21" s="11" t="n"/>
      <c r="C21" s="8" t="inlineStr">
        <is>
          <t>Barra cinza: etapa com status Concluído</t>
        </is>
      </c>
    </row>
    <row r="22" ht="20" customHeight="1">
      <c r="B22" s="12" t="inlineStr">
        <is>
          <t>S</t>
        </is>
      </c>
      <c r="C22" s="8" t="inlineStr">
        <is>
          <t>Semana em cinza escuro no cabeçalho do Gantt: a semana de hoje</t>
        </is>
      </c>
    </row>
    <row r="23" ht="10" customHeight="1"/>
    <row r="24" ht="20" customHeight="1">
      <c r="B24" s="3" t="inlineStr">
        <is>
          <t>SAIBA MAIS</t>
        </is>
      </c>
      <c r="C24" s="4" t="n"/>
    </row>
    <row r="25" ht="20" customHeight="1">
      <c r="B25" s="8" t="n"/>
      <c r="C25" s="13" t="inlineStr">
        <is>
          <t>Guia de gestão de coleção: https://www.colecao.moda/gestao-de-colecao/</t>
        </is>
      </c>
    </row>
    <row r="26" ht="20" customHeight="1">
      <c r="B26" s="8" t="n"/>
      <c r="C26" s="13" t="inlineStr">
        <is>
          <t>Quer o cronograma ligado às peças, às fichas e aos prazos de cada responsável? https://www.colecao.moda/demo/</t>
        </is>
      </c>
    </row>
  </sheetData>
  <mergeCells count="3">
    <mergeCell ref="B16:C16"/>
    <mergeCell ref="B24:C24"/>
    <mergeCell ref="B4:C4"/>
  </mergeCells>
  <hyperlinks>
    <hyperlink xmlns:r="http://schemas.openxmlformats.org/officeDocument/2006/relationships" ref="C25" r:id="rId1"/>
    <hyperlink xmlns:r="http://schemas.openxmlformats.org/officeDocument/2006/relationships" ref="C26" r:id="rId2"/>
  </hyperlinks>
  <printOptions horizontalCentered="1"/>
  <pageMargins left="0.35" right="0.35" top="0.45" bottom="0.85" header="0.3" footer="0.3"/>
  <pageSetup orientation="portrait" paperSize="9" fitToHeight="1" fitToWidth="1"/>
  <headerFooter>
    <oddHeader/>
    <oddFooter>&amp;L&amp;"Arial,Bold"&amp;11COLEÇÃO.MODA&amp;C&amp;"Arial,Italic"&amp;8a fashion PLM&amp;"Arial,Regular"  |  @c.m_oficial_x000a_&amp;"Arial,Bold"QUE TE MOVE&amp;"Arial,Regular"  |  www.colecao.moda&amp;R&amp;"Arial,Regular"&amp;8Modelo gratuito_x000a_Página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L26"/>
  <sheetViews>
    <sheetView showGridLines="0" zoomScale="100" workbookViewId="0">
      <pane xSplit="8" ySplit="6" topLeftCell="I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32" customWidth="1" min="2" max="2"/>
    <col width="15" customWidth="1" min="3" max="3"/>
    <col width="11.5" customWidth="1" min="4" max="4"/>
    <col width="11.5" customWidth="1" min="5" max="5"/>
    <col width="11.5" customWidth="1" min="6" max="6"/>
    <col width="14" customWidth="1" min="7" max="7"/>
    <col width="2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5.2" customWidth="1" min="25" max="25"/>
    <col width="5.2" customWidth="1" min="26" max="26"/>
    <col width="5.2" customWidth="1" min="27" max="27"/>
    <col width="5.2" customWidth="1" min="28" max="28"/>
    <col width="5.2" customWidth="1" min="29" max="29"/>
    <col width="5.2" customWidth="1" min="30" max="30"/>
    <col width="5.2" customWidth="1" min="31" max="31"/>
    <col width="5.2" customWidth="1" min="32" max="32"/>
    <col width="5.2" customWidth="1" min="33" max="33"/>
    <col width="5.2" customWidth="1" min="34" max="34"/>
    <col width="5.2" customWidth="1" min="35" max="35"/>
    <col width="5.2" customWidth="1" min="36" max="36"/>
    <col width="5.2" customWidth="1" min="37" max="37"/>
    <col width="5.2" customWidth="1" min="38" max="38"/>
  </cols>
  <sheetData>
    <row r="1" ht="28" customHeight="1">
      <c r="B1" s="1" t="inlineStr">
        <is>
          <t>CRONOGRAMA DE COLEÇÃO</t>
        </is>
      </c>
      <c r="C1" s="14" t="inlineStr">
        <is>
          <t>|  Coleção</t>
        </is>
      </c>
      <c r="D1" s="15" t="n"/>
      <c r="E1" s="16" t="n"/>
      <c r="F1" s="17" t="inlineStr">
        <is>
          <t>|  Estação / lançamento</t>
        </is>
      </c>
      <c r="G1" s="18" t="n"/>
      <c r="H1" s="15" t="n"/>
      <c r="I1" s="16" t="n"/>
      <c r="J1" s="17" t="inlineStr">
        <is>
          <t>|  Início</t>
        </is>
      </c>
      <c r="K1" s="18" t="n"/>
      <c r="L1" s="18" t="n"/>
      <c r="M1" s="19" t="n"/>
      <c r="N1" s="16" t="n"/>
      <c r="O1" s="16" t="n"/>
      <c r="P1" s="17" t="inlineStr">
        <is>
          <t>|  Semana 1</t>
        </is>
      </c>
      <c r="Q1" s="18" t="n"/>
      <c r="R1" s="18" t="n"/>
      <c r="S1" s="18" t="n"/>
      <c r="T1" s="20">
        <f>IF(ISNUMBER($M$1),$M$1-WEEKDAY($M$1,2)+1,"")</f>
        <v/>
      </c>
      <c r="U1" s="16" t="n"/>
      <c r="V1" s="16" t="n"/>
    </row>
    <row r="2" ht="16" customHeight="1">
      <c r="B2" s="2" t="inlineStr">
        <is>
          <t>Digite a Data de início no topo: as datas de exemplo das etapas e as barras do Gantt se ajustam sozinhas. Os prazos variam por marca: digite por cima as suas datas e troque os nomes das etapas.</t>
        </is>
      </c>
    </row>
    <row r="3" ht="6" customHeight="1"/>
    <row r="4" ht="20" customHeight="1">
      <c r="B4" s="3" t="inlineStr">
        <is>
          <t>ETAPAS DA COLEÇÃO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  <c r="AF4" s="4" t="n"/>
      <c r="AG4" s="4" t="n"/>
      <c r="AH4" s="4" t="n"/>
      <c r="AI4" s="4" t="n"/>
      <c r="AJ4" s="4" t="n"/>
      <c r="AK4" s="4" t="n"/>
      <c r="AL4" s="4" t="n"/>
    </row>
    <row r="5" ht="18" customHeight="1">
      <c r="B5" s="21" t="inlineStr">
        <is>
          <t>Etapa</t>
        </is>
      </c>
      <c r="C5" s="21" t="inlineStr">
        <is>
          <t>Responsável</t>
        </is>
      </c>
      <c r="D5" s="22" t="inlineStr">
        <is>
          <t>Início</t>
        </is>
      </c>
      <c r="E5" s="22" t="inlineStr">
        <is>
          <t>Fim</t>
        </is>
      </c>
      <c r="F5" s="22" t="inlineStr">
        <is>
          <t>Duração (dias)</t>
        </is>
      </c>
      <c r="G5" s="21" t="inlineStr">
        <is>
          <t>Status</t>
        </is>
      </c>
      <c r="H5" s="21" t="inlineStr">
        <is>
          <t>Observação</t>
        </is>
      </c>
      <c r="I5" s="23" t="inlineStr">
        <is>
          <t>S1</t>
        </is>
      </c>
      <c r="J5" s="23" t="inlineStr">
        <is>
          <t>S2</t>
        </is>
      </c>
      <c r="K5" s="23" t="inlineStr">
        <is>
          <t>S3</t>
        </is>
      </c>
      <c r="L5" s="23" t="inlineStr">
        <is>
          <t>S4</t>
        </is>
      </c>
      <c r="M5" s="23" t="inlineStr">
        <is>
          <t>S5</t>
        </is>
      </c>
      <c r="N5" s="23" t="inlineStr">
        <is>
          <t>S6</t>
        </is>
      </c>
      <c r="O5" s="23" t="inlineStr">
        <is>
          <t>S7</t>
        </is>
      </c>
      <c r="P5" s="23" t="inlineStr">
        <is>
          <t>S8</t>
        </is>
      </c>
      <c r="Q5" s="23" t="inlineStr">
        <is>
          <t>S9</t>
        </is>
      </c>
      <c r="R5" s="23" t="inlineStr">
        <is>
          <t>S10</t>
        </is>
      </c>
      <c r="S5" s="23" t="inlineStr">
        <is>
          <t>S11</t>
        </is>
      </c>
      <c r="T5" s="23" t="inlineStr">
        <is>
          <t>S12</t>
        </is>
      </c>
      <c r="U5" s="23" t="inlineStr">
        <is>
          <t>S13</t>
        </is>
      </c>
      <c r="V5" s="23" t="inlineStr">
        <is>
          <t>S14</t>
        </is>
      </c>
      <c r="W5" s="23" t="inlineStr">
        <is>
          <t>S15</t>
        </is>
      </c>
      <c r="X5" s="23" t="inlineStr">
        <is>
          <t>S16</t>
        </is>
      </c>
      <c r="Y5" s="23" t="inlineStr">
        <is>
          <t>S17</t>
        </is>
      </c>
      <c r="Z5" s="23" t="inlineStr">
        <is>
          <t>S18</t>
        </is>
      </c>
      <c r="AA5" s="23" t="inlineStr">
        <is>
          <t>S19</t>
        </is>
      </c>
      <c r="AB5" s="23" t="inlineStr">
        <is>
          <t>S20</t>
        </is>
      </c>
      <c r="AC5" s="23" t="inlineStr">
        <is>
          <t>S21</t>
        </is>
      </c>
      <c r="AD5" s="23" t="inlineStr">
        <is>
          <t>S22</t>
        </is>
      </c>
      <c r="AE5" s="23" t="inlineStr">
        <is>
          <t>S23</t>
        </is>
      </c>
      <c r="AF5" s="23" t="inlineStr">
        <is>
          <t>S24</t>
        </is>
      </c>
      <c r="AG5" s="23" t="inlineStr">
        <is>
          <t>S25</t>
        </is>
      </c>
      <c r="AH5" s="23" t="inlineStr">
        <is>
          <t>S26</t>
        </is>
      </c>
      <c r="AI5" s="23" t="inlineStr">
        <is>
          <t>S27</t>
        </is>
      </c>
      <c r="AJ5" s="23" t="inlineStr">
        <is>
          <t>S28</t>
        </is>
      </c>
      <c r="AK5" s="23" t="inlineStr">
        <is>
          <t>S29</t>
        </is>
      </c>
      <c r="AL5" s="23" t="inlineStr">
        <is>
          <t>S30</t>
        </is>
      </c>
    </row>
    <row r="6" ht="18" customHeight="1">
      <c r="B6" s="4" t="n"/>
      <c r="C6" s="4" t="n"/>
      <c r="D6" s="4" t="n"/>
      <c r="E6" s="4" t="n"/>
      <c r="F6" s="4" t="n"/>
      <c r="G6" s="4" t="n"/>
      <c r="H6" s="4" t="n"/>
      <c r="I6" s="24">
        <f>IF(ISNUMBER($T$1),$T$1,"")</f>
        <v/>
      </c>
      <c r="J6" s="24">
        <f>IF(ISNUMBER(I6),I6+7,"")</f>
        <v/>
      </c>
      <c r="K6" s="24">
        <f>IF(ISNUMBER(J6),J6+7,"")</f>
        <v/>
      </c>
      <c r="L6" s="24">
        <f>IF(ISNUMBER(K6),K6+7,"")</f>
        <v/>
      </c>
      <c r="M6" s="24">
        <f>IF(ISNUMBER(L6),L6+7,"")</f>
        <v/>
      </c>
      <c r="N6" s="24">
        <f>IF(ISNUMBER(M6),M6+7,"")</f>
        <v/>
      </c>
      <c r="O6" s="24">
        <f>IF(ISNUMBER(N6),N6+7,"")</f>
        <v/>
      </c>
      <c r="P6" s="24">
        <f>IF(ISNUMBER(O6),O6+7,"")</f>
        <v/>
      </c>
      <c r="Q6" s="24">
        <f>IF(ISNUMBER(P6),P6+7,"")</f>
        <v/>
      </c>
      <c r="R6" s="24">
        <f>IF(ISNUMBER(Q6),Q6+7,"")</f>
        <v/>
      </c>
      <c r="S6" s="24">
        <f>IF(ISNUMBER(R6),R6+7,"")</f>
        <v/>
      </c>
      <c r="T6" s="24">
        <f>IF(ISNUMBER(S6),S6+7,"")</f>
        <v/>
      </c>
      <c r="U6" s="24">
        <f>IF(ISNUMBER(T6),T6+7,"")</f>
        <v/>
      </c>
      <c r="V6" s="24">
        <f>IF(ISNUMBER(U6),U6+7,"")</f>
        <v/>
      </c>
      <c r="W6" s="24">
        <f>IF(ISNUMBER(V6),V6+7,"")</f>
        <v/>
      </c>
      <c r="X6" s="24">
        <f>IF(ISNUMBER(W6),W6+7,"")</f>
        <v/>
      </c>
      <c r="Y6" s="24">
        <f>IF(ISNUMBER(X6),X6+7,"")</f>
        <v/>
      </c>
      <c r="Z6" s="24">
        <f>IF(ISNUMBER(Y6),Y6+7,"")</f>
        <v/>
      </c>
      <c r="AA6" s="24">
        <f>IF(ISNUMBER(Z6),Z6+7,"")</f>
        <v/>
      </c>
      <c r="AB6" s="24">
        <f>IF(ISNUMBER(AA6),AA6+7,"")</f>
        <v/>
      </c>
      <c r="AC6" s="24">
        <f>IF(ISNUMBER(AB6),AB6+7,"")</f>
        <v/>
      </c>
      <c r="AD6" s="24">
        <f>IF(ISNUMBER(AC6),AC6+7,"")</f>
        <v/>
      </c>
      <c r="AE6" s="24">
        <f>IF(ISNUMBER(AD6),AD6+7,"")</f>
        <v/>
      </c>
      <c r="AF6" s="24">
        <f>IF(ISNUMBER(AE6),AE6+7,"")</f>
        <v/>
      </c>
      <c r="AG6" s="24">
        <f>IF(ISNUMBER(AF6),AF6+7,"")</f>
        <v/>
      </c>
      <c r="AH6" s="24">
        <f>IF(ISNUMBER(AG6),AG6+7,"")</f>
        <v/>
      </c>
      <c r="AI6" s="24">
        <f>IF(ISNUMBER(AH6),AH6+7,"")</f>
        <v/>
      </c>
      <c r="AJ6" s="24">
        <f>IF(ISNUMBER(AI6),AI6+7,"")</f>
        <v/>
      </c>
      <c r="AK6" s="24">
        <f>IF(ISNUMBER(AJ6),AJ6+7,"")</f>
        <v/>
      </c>
      <c r="AL6" s="24">
        <f>IF(ISNUMBER(AK6),AK6+7,"")</f>
        <v/>
      </c>
    </row>
    <row r="7" ht="20" customHeight="1">
      <c r="B7" s="25" t="inlineStr">
        <is>
          <t>Briefing e planejamento</t>
        </is>
      </c>
      <c r="C7" s="25" t="n"/>
      <c r="D7" s="26">
        <f>IF(ISNUMBER($M$1),$M$1+0,"")</f>
        <v/>
      </c>
      <c r="E7" s="26">
        <f>IF(ISNUMBER($M$1),$M$1+13,"")</f>
        <v/>
      </c>
      <c r="F7" s="27">
        <f>IF(AND(ISNUMBER(D7),ISNUMBER(E7)),E7-D7+1,"")</f>
        <v/>
      </c>
      <c r="G7" s="8" t="inlineStr">
        <is>
          <t>Não iniciado</t>
        </is>
      </c>
      <c r="H7" s="25" t="n"/>
      <c r="I7" s="28" t="n"/>
      <c r="J7" s="28" t="n"/>
      <c r="K7" s="28" t="n"/>
      <c r="L7" s="28" t="n"/>
      <c r="M7" s="28" t="n"/>
      <c r="N7" s="28" t="n"/>
      <c r="O7" s="28" t="n"/>
      <c r="P7" s="28" t="n"/>
      <c r="Q7" s="28" t="n"/>
      <c r="R7" s="28" t="n"/>
      <c r="S7" s="28" t="n"/>
      <c r="T7" s="28" t="n"/>
      <c r="U7" s="28" t="n"/>
      <c r="V7" s="28" t="n"/>
      <c r="W7" s="28" t="n"/>
      <c r="X7" s="28" t="n"/>
      <c r="Y7" s="28" t="n"/>
      <c r="Z7" s="28" t="n"/>
      <c r="AA7" s="28" t="n"/>
      <c r="AB7" s="28" t="n"/>
      <c r="AC7" s="28" t="n"/>
      <c r="AD7" s="28" t="n"/>
      <c r="AE7" s="28" t="n"/>
      <c r="AF7" s="28" t="n"/>
      <c r="AG7" s="28" t="n"/>
      <c r="AH7" s="28" t="n"/>
      <c r="AI7" s="28" t="n"/>
      <c r="AJ7" s="28" t="n"/>
      <c r="AK7" s="28" t="n"/>
      <c r="AL7" s="28" t="n"/>
    </row>
    <row r="8" ht="20" customHeight="1">
      <c r="B8" s="25" t="inlineStr">
        <is>
          <t>Pesquisa de tendências e referências</t>
        </is>
      </c>
      <c r="C8" s="25" t="n"/>
      <c r="D8" s="26">
        <f>IF(ISNUMBER($M$1),$M$1+7,"")</f>
        <v/>
      </c>
      <c r="E8" s="26">
        <f>IF(ISNUMBER($M$1),$M$1+27,"")</f>
        <v/>
      </c>
      <c r="F8" s="27">
        <f>IF(AND(ISNUMBER(D8),ISNUMBER(E8)),E8-D8+1,"")</f>
        <v/>
      </c>
      <c r="G8" s="8" t="inlineStr">
        <is>
          <t>Não iniciado</t>
        </is>
      </c>
      <c r="H8" s="25" t="n"/>
      <c r="I8" s="28" t="n"/>
      <c r="J8" s="28" t="n"/>
      <c r="K8" s="28" t="n"/>
      <c r="L8" s="28" t="n"/>
      <c r="M8" s="28" t="n"/>
      <c r="N8" s="28" t="n"/>
      <c r="O8" s="28" t="n"/>
      <c r="P8" s="28" t="n"/>
      <c r="Q8" s="28" t="n"/>
      <c r="R8" s="28" t="n"/>
      <c r="S8" s="28" t="n"/>
      <c r="T8" s="28" t="n"/>
      <c r="U8" s="28" t="n"/>
      <c r="V8" s="28" t="n"/>
      <c r="W8" s="28" t="n"/>
      <c r="X8" s="28" t="n"/>
      <c r="Y8" s="28" t="n"/>
      <c r="Z8" s="28" t="n"/>
      <c r="AA8" s="28" t="n"/>
      <c r="AB8" s="28" t="n"/>
      <c r="AC8" s="28" t="n"/>
      <c r="AD8" s="28" t="n"/>
      <c r="AE8" s="28" t="n"/>
      <c r="AF8" s="28" t="n"/>
      <c r="AG8" s="28" t="n"/>
      <c r="AH8" s="28" t="n"/>
      <c r="AI8" s="28" t="n"/>
      <c r="AJ8" s="28" t="n"/>
      <c r="AK8" s="28" t="n"/>
      <c r="AL8" s="28" t="n"/>
    </row>
    <row r="9" ht="20" customHeight="1">
      <c r="B9" s="25" t="inlineStr">
        <is>
          <t>Mix de produtos</t>
        </is>
      </c>
      <c r="C9" s="25" t="n"/>
      <c r="D9" s="26">
        <f>IF(ISNUMBER($M$1),$M$1+21,"")</f>
        <v/>
      </c>
      <c r="E9" s="26">
        <f>IF(ISNUMBER($M$1),$M$1+34,"")</f>
        <v/>
      </c>
      <c r="F9" s="27">
        <f>IF(AND(ISNUMBER(D9),ISNUMBER(E9)),E9-D9+1,"")</f>
        <v/>
      </c>
      <c r="G9" s="8" t="inlineStr">
        <is>
          <t>Não iniciado</t>
        </is>
      </c>
      <c r="H9" s="25" t="n"/>
      <c r="I9" s="28" t="n"/>
      <c r="J9" s="28" t="n"/>
      <c r="K9" s="28" t="n"/>
      <c r="L9" s="28" t="n"/>
      <c r="M9" s="28" t="n"/>
      <c r="N9" s="28" t="n"/>
      <c r="O9" s="28" t="n"/>
      <c r="P9" s="28" t="n"/>
      <c r="Q9" s="28" t="n"/>
      <c r="R9" s="28" t="n"/>
      <c r="S9" s="28" t="n"/>
      <c r="T9" s="28" t="n"/>
      <c r="U9" s="28" t="n"/>
      <c r="V9" s="28" t="n"/>
      <c r="W9" s="28" t="n"/>
      <c r="X9" s="28" t="n"/>
      <c r="Y9" s="28" t="n"/>
      <c r="Z9" s="28" t="n"/>
      <c r="AA9" s="28" t="n"/>
      <c r="AB9" s="28" t="n"/>
      <c r="AC9" s="28" t="n"/>
      <c r="AD9" s="28" t="n"/>
      <c r="AE9" s="28" t="n"/>
      <c r="AF9" s="28" t="n"/>
      <c r="AG9" s="28" t="n"/>
      <c r="AH9" s="28" t="n"/>
      <c r="AI9" s="28" t="n"/>
      <c r="AJ9" s="28" t="n"/>
      <c r="AK9" s="28" t="n"/>
      <c r="AL9" s="28" t="n"/>
    </row>
    <row r="10" ht="20" customHeight="1">
      <c r="B10" s="25" t="inlineStr">
        <is>
          <t>Mapa de coleção</t>
        </is>
      </c>
      <c r="C10" s="25" t="n"/>
      <c r="D10" s="26">
        <f>IF(ISNUMBER($M$1),$M$1+28,"")</f>
        <v/>
      </c>
      <c r="E10" s="26">
        <f>IF(ISNUMBER($M$1),$M$1+41,"")</f>
        <v/>
      </c>
      <c r="F10" s="27">
        <f>IF(AND(ISNUMBER(D10),ISNUMBER(E10)),E10-D10+1,"")</f>
        <v/>
      </c>
      <c r="G10" s="8" t="inlineStr">
        <is>
          <t>Não iniciado</t>
        </is>
      </c>
      <c r="H10" s="25" t="n"/>
      <c r="I10" s="28" t="n"/>
      <c r="J10" s="28" t="n"/>
      <c r="K10" s="28" t="n"/>
      <c r="L10" s="28" t="n"/>
      <c r="M10" s="28" t="n"/>
      <c r="N10" s="28" t="n"/>
      <c r="O10" s="28" t="n"/>
      <c r="P10" s="28" t="n"/>
      <c r="Q10" s="28" t="n"/>
      <c r="R10" s="28" t="n"/>
      <c r="S10" s="28" t="n"/>
      <c r="T10" s="28" t="n"/>
      <c r="U10" s="28" t="n"/>
      <c r="V10" s="28" t="n"/>
      <c r="W10" s="28" t="n"/>
      <c r="X10" s="28" t="n"/>
      <c r="Y10" s="28" t="n"/>
      <c r="Z10" s="28" t="n"/>
      <c r="AA10" s="28" t="n"/>
      <c r="AB10" s="28" t="n"/>
      <c r="AC10" s="28" t="n"/>
      <c r="AD10" s="28" t="n"/>
      <c r="AE10" s="28" t="n"/>
      <c r="AF10" s="28" t="n"/>
      <c r="AG10" s="28" t="n"/>
      <c r="AH10" s="28" t="n"/>
      <c r="AI10" s="28" t="n"/>
      <c r="AJ10" s="28" t="n"/>
      <c r="AK10" s="28" t="n"/>
      <c r="AL10" s="28" t="n"/>
    </row>
    <row r="11" ht="20" customHeight="1">
      <c r="B11" s="25" t="inlineStr">
        <is>
          <t>Criação e desenhos</t>
        </is>
      </c>
      <c r="C11" s="25" t="n"/>
      <c r="D11" s="26">
        <f>IF(ISNUMBER($M$1),$M$1+35,"")</f>
        <v/>
      </c>
      <c r="E11" s="26">
        <f>IF(ISNUMBER($M$1),$M$1+62,"")</f>
        <v/>
      </c>
      <c r="F11" s="27">
        <f>IF(AND(ISNUMBER(D11),ISNUMBER(E11)),E11-D11+1,"")</f>
        <v/>
      </c>
      <c r="G11" s="8" t="inlineStr">
        <is>
          <t>Não iniciado</t>
        </is>
      </c>
      <c r="H11" s="25" t="n"/>
      <c r="I11" s="28" t="n"/>
      <c r="J11" s="28" t="n"/>
      <c r="K11" s="28" t="n"/>
      <c r="L11" s="28" t="n"/>
      <c r="M11" s="28" t="n"/>
      <c r="N11" s="28" t="n"/>
      <c r="O11" s="28" t="n"/>
      <c r="P11" s="28" t="n"/>
      <c r="Q11" s="28" t="n"/>
      <c r="R11" s="28" t="n"/>
      <c r="S11" s="28" t="n"/>
      <c r="T11" s="28" t="n"/>
      <c r="U11" s="28" t="n"/>
      <c r="V11" s="28" t="n"/>
      <c r="W11" s="28" t="n"/>
      <c r="X11" s="28" t="n"/>
      <c r="Y11" s="28" t="n"/>
      <c r="Z11" s="28" t="n"/>
      <c r="AA11" s="28" t="n"/>
      <c r="AB11" s="28" t="n"/>
      <c r="AC11" s="28" t="n"/>
      <c r="AD11" s="28" t="n"/>
      <c r="AE11" s="28" t="n"/>
      <c r="AF11" s="28" t="n"/>
      <c r="AG11" s="28" t="n"/>
      <c r="AH11" s="28" t="n"/>
      <c r="AI11" s="28" t="n"/>
      <c r="AJ11" s="28" t="n"/>
      <c r="AK11" s="28" t="n"/>
      <c r="AL11" s="28" t="n"/>
    </row>
    <row r="12" ht="20" customHeight="1">
      <c r="B12" s="25" t="inlineStr">
        <is>
          <t>Ficha técnica</t>
        </is>
      </c>
      <c r="C12" s="25" t="n"/>
      <c r="D12" s="26">
        <f>IF(ISNUMBER($M$1),$M$1+49,"")</f>
        <v/>
      </c>
      <c r="E12" s="26">
        <f>IF(ISNUMBER($M$1),$M$1+76,"")</f>
        <v/>
      </c>
      <c r="F12" s="27">
        <f>IF(AND(ISNUMBER(D12),ISNUMBER(E12)),E12-D12+1,"")</f>
        <v/>
      </c>
      <c r="G12" s="8" t="inlineStr">
        <is>
          <t>Não iniciado</t>
        </is>
      </c>
      <c r="H12" s="25" t="n"/>
      <c r="I12" s="28" t="n"/>
      <c r="J12" s="28" t="n"/>
      <c r="K12" s="28" t="n"/>
      <c r="L12" s="28" t="n"/>
      <c r="M12" s="28" t="n"/>
      <c r="N12" s="28" t="n"/>
      <c r="O12" s="28" t="n"/>
      <c r="P12" s="28" t="n"/>
      <c r="Q12" s="28" t="n"/>
      <c r="R12" s="28" t="n"/>
      <c r="S12" s="28" t="n"/>
      <c r="T12" s="28" t="n"/>
      <c r="U12" s="28" t="n"/>
      <c r="V12" s="28" t="n"/>
      <c r="W12" s="28" t="n"/>
      <c r="X12" s="28" t="n"/>
      <c r="Y12" s="28" t="n"/>
      <c r="Z12" s="28" t="n"/>
      <c r="AA12" s="28" t="n"/>
      <c r="AB12" s="28" t="n"/>
      <c r="AC12" s="28" t="n"/>
      <c r="AD12" s="28" t="n"/>
      <c r="AE12" s="28" t="n"/>
      <c r="AF12" s="28" t="n"/>
      <c r="AG12" s="28" t="n"/>
      <c r="AH12" s="28" t="n"/>
      <c r="AI12" s="28" t="n"/>
      <c r="AJ12" s="28" t="n"/>
      <c r="AK12" s="28" t="n"/>
      <c r="AL12" s="28" t="n"/>
    </row>
    <row r="13" ht="20" customHeight="1">
      <c r="B13" s="25" t="inlineStr">
        <is>
          <t>Modelagem</t>
        </is>
      </c>
      <c r="C13" s="25" t="n"/>
      <c r="D13" s="26">
        <f>IF(ISNUMBER($M$1),$M$1+56,"")</f>
        <v/>
      </c>
      <c r="E13" s="26">
        <f>IF(ISNUMBER($M$1),$M$1+83,"")</f>
        <v/>
      </c>
      <c r="F13" s="27">
        <f>IF(AND(ISNUMBER(D13),ISNUMBER(E13)),E13-D13+1,"")</f>
        <v/>
      </c>
      <c r="G13" s="8" t="inlineStr">
        <is>
          <t>Não iniciado</t>
        </is>
      </c>
      <c r="H13" s="25" t="n"/>
      <c r="I13" s="28" t="n"/>
      <c r="J13" s="28" t="n"/>
      <c r="K13" s="28" t="n"/>
      <c r="L13" s="28" t="n"/>
      <c r="M13" s="28" t="n"/>
      <c r="N13" s="28" t="n"/>
      <c r="O13" s="28" t="n"/>
      <c r="P13" s="28" t="n"/>
      <c r="Q13" s="28" t="n"/>
      <c r="R13" s="28" t="n"/>
      <c r="S13" s="28" t="n"/>
      <c r="T13" s="28" t="n"/>
      <c r="U13" s="28" t="n"/>
      <c r="V13" s="28" t="n"/>
      <c r="W13" s="28" t="n"/>
      <c r="X13" s="28" t="n"/>
      <c r="Y13" s="28" t="n"/>
      <c r="Z13" s="28" t="n"/>
      <c r="AA13" s="28" t="n"/>
      <c r="AB13" s="28" t="n"/>
      <c r="AC13" s="28" t="n"/>
      <c r="AD13" s="28" t="n"/>
      <c r="AE13" s="28" t="n"/>
      <c r="AF13" s="28" t="n"/>
      <c r="AG13" s="28" t="n"/>
      <c r="AH13" s="28" t="n"/>
      <c r="AI13" s="28" t="n"/>
      <c r="AJ13" s="28" t="n"/>
      <c r="AK13" s="28" t="n"/>
      <c r="AL13" s="28" t="n"/>
    </row>
    <row r="14" ht="20" customHeight="1">
      <c r="B14" s="25" t="inlineStr">
        <is>
          <t>Pré-custo</t>
        </is>
      </c>
      <c r="C14" s="25" t="n"/>
      <c r="D14" s="26">
        <f>IF(ISNUMBER($M$1),$M$1+63,"")</f>
        <v/>
      </c>
      <c r="E14" s="26">
        <f>IF(ISNUMBER($M$1),$M$1+83,"")</f>
        <v/>
      </c>
      <c r="F14" s="27">
        <f>IF(AND(ISNUMBER(D14),ISNUMBER(E14)),E14-D14+1,"")</f>
        <v/>
      </c>
      <c r="G14" s="8" t="inlineStr">
        <is>
          <t>Não iniciado</t>
        </is>
      </c>
      <c r="H14" s="25" t="n"/>
      <c r="I14" s="28" t="n"/>
      <c r="J14" s="28" t="n"/>
      <c r="K14" s="28" t="n"/>
      <c r="L14" s="28" t="n"/>
      <c r="M14" s="28" t="n"/>
      <c r="N14" s="28" t="n"/>
      <c r="O14" s="28" t="n"/>
      <c r="P14" s="28" t="n"/>
      <c r="Q14" s="28" t="n"/>
      <c r="R14" s="28" t="n"/>
      <c r="S14" s="28" t="n"/>
      <c r="T14" s="28" t="n"/>
      <c r="U14" s="28" t="n"/>
      <c r="V14" s="28" t="n"/>
      <c r="W14" s="28" t="n"/>
      <c r="X14" s="28" t="n"/>
      <c r="Y14" s="28" t="n"/>
      <c r="Z14" s="28" t="n"/>
      <c r="AA14" s="28" t="n"/>
      <c r="AB14" s="28" t="n"/>
      <c r="AC14" s="28" t="n"/>
      <c r="AD14" s="28" t="n"/>
      <c r="AE14" s="28" t="n"/>
      <c r="AF14" s="28" t="n"/>
      <c r="AG14" s="28" t="n"/>
      <c r="AH14" s="28" t="n"/>
      <c r="AI14" s="28" t="n"/>
      <c r="AJ14" s="28" t="n"/>
      <c r="AK14" s="28" t="n"/>
      <c r="AL14" s="28" t="n"/>
    </row>
    <row r="15" ht="20" customHeight="1">
      <c r="B15" s="25" t="inlineStr">
        <is>
          <t>Peça piloto</t>
        </is>
      </c>
      <c r="C15" s="25" t="n"/>
      <c r="D15" s="26">
        <f>IF(ISNUMBER($M$1),$M$1+70,"")</f>
        <v/>
      </c>
      <c r="E15" s="26">
        <f>IF(ISNUMBER($M$1),$M$1+97,"")</f>
        <v/>
      </c>
      <c r="F15" s="27">
        <f>IF(AND(ISNUMBER(D15),ISNUMBER(E15)),E15-D15+1,"")</f>
        <v/>
      </c>
      <c r="G15" s="8" t="inlineStr">
        <is>
          <t>Não iniciado</t>
        </is>
      </c>
      <c r="H15" s="25" t="n"/>
      <c r="I15" s="28" t="n"/>
      <c r="J15" s="28" t="n"/>
      <c r="K15" s="28" t="n"/>
      <c r="L15" s="28" t="n"/>
      <c r="M15" s="28" t="n"/>
      <c r="N15" s="28" t="n"/>
      <c r="O15" s="28" t="n"/>
      <c r="P15" s="28" t="n"/>
      <c r="Q15" s="28" t="n"/>
      <c r="R15" s="28" t="n"/>
      <c r="S15" s="28" t="n"/>
      <c r="T15" s="28" t="n"/>
      <c r="U15" s="28" t="n"/>
      <c r="V15" s="28" t="n"/>
      <c r="W15" s="28" t="n"/>
      <c r="X15" s="28" t="n"/>
      <c r="Y15" s="28" t="n"/>
      <c r="Z15" s="28" t="n"/>
      <c r="AA15" s="28" t="n"/>
      <c r="AB15" s="28" t="n"/>
      <c r="AC15" s="28" t="n"/>
      <c r="AD15" s="28" t="n"/>
      <c r="AE15" s="28" t="n"/>
      <c r="AF15" s="28" t="n"/>
      <c r="AG15" s="28" t="n"/>
      <c r="AH15" s="28" t="n"/>
      <c r="AI15" s="28" t="n"/>
      <c r="AJ15" s="28" t="n"/>
      <c r="AK15" s="28" t="n"/>
      <c r="AL15" s="28" t="n"/>
    </row>
    <row r="16" ht="20" customHeight="1">
      <c r="B16" s="25" t="inlineStr">
        <is>
          <t>Provas e ajustes</t>
        </is>
      </c>
      <c r="C16" s="25" t="n"/>
      <c r="D16" s="26">
        <f>IF(ISNUMBER($M$1),$M$1+84,"")</f>
        <v/>
      </c>
      <c r="E16" s="26">
        <f>IF(ISNUMBER($M$1),$M$1+111,"")</f>
        <v/>
      </c>
      <c r="F16" s="27">
        <f>IF(AND(ISNUMBER(D16),ISNUMBER(E16)),E16-D16+1,"")</f>
        <v/>
      </c>
      <c r="G16" s="8" t="inlineStr">
        <is>
          <t>Não iniciado</t>
        </is>
      </c>
      <c r="H16" s="25" t="n"/>
      <c r="I16" s="28" t="n"/>
      <c r="J16" s="28" t="n"/>
      <c r="K16" s="28" t="n"/>
      <c r="L16" s="28" t="n"/>
      <c r="M16" s="28" t="n"/>
      <c r="N16" s="28" t="n"/>
      <c r="O16" s="28" t="n"/>
      <c r="P16" s="28" t="n"/>
      <c r="Q16" s="28" t="n"/>
      <c r="R16" s="28" t="n"/>
      <c r="S16" s="28" t="n"/>
      <c r="T16" s="28" t="n"/>
      <c r="U16" s="28" t="n"/>
      <c r="V16" s="28" t="n"/>
      <c r="W16" s="28" t="n"/>
      <c r="X16" s="28" t="n"/>
      <c r="Y16" s="28" t="n"/>
      <c r="Z16" s="28" t="n"/>
      <c r="AA16" s="28" t="n"/>
      <c r="AB16" s="28" t="n"/>
      <c r="AC16" s="28" t="n"/>
      <c r="AD16" s="28" t="n"/>
      <c r="AE16" s="28" t="n"/>
      <c r="AF16" s="28" t="n"/>
      <c r="AG16" s="28" t="n"/>
      <c r="AH16" s="28" t="n"/>
      <c r="AI16" s="28" t="n"/>
      <c r="AJ16" s="28" t="n"/>
      <c r="AK16" s="28" t="n"/>
      <c r="AL16" s="28" t="n"/>
    </row>
    <row r="17" ht="20" customHeight="1">
      <c r="B17" s="25" t="inlineStr">
        <is>
          <t>Aprovação da coleção</t>
        </is>
      </c>
      <c r="C17" s="25" t="n"/>
      <c r="D17" s="26">
        <f>IF(ISNUMBER($M$1),$M$1+112,"")</f>
        <v/>
      </c>
      <c r="E17" s="26">
        <f>IF(ISNUMBER($M$1),$M$1+118,"")</f>
        <v/>
      </c>
      <c r="F17" s="27">
        <f>IF(AND(ISNUMBER(D17),ISNUMBER(E17)),E17-D17+1,"")</f>
        <v/>
      </c>
      <c r="G17" s="8" t="inlineStr">
        <is>
          <t>Não iniciado</t>
        </is>
      </c>
      <c r="H17" s="25" t="n"/>
      <c r="I17" s="28" t="n"/>
      <c r="J17" s="28" t="n"/>
      <c r="K17" s="28" t="n"/>
      <c r="L17" s="28" t="n"/>
      <c r="M17" s="28" t="n"/>
      <c r="N17" s="28" t="n"/>
      <c r="O17" s="28" t="n"/>
      <c r="P17" s="28" t="n"/>
      <c r="Q17" s="28" t="n"/>
      <c r="R17" s="28" t="n"/>
      <c r="S17" s="28" t="n"/>
      <c r="T17" s="28" t="n"/>
      <c r="U17" s="28" t="n"/>
      <c r="V17" s="28" t="n"/>
      <c r="W17" s="28" t="n"/>
      <c r="X17" s="28" t="n"/>
      <c r="Y17" s="28" t="n"/>
      <c r="Z17" s="28" t="n"/>
      <c r="AA17" s="28" t="n"/>
      <c r="AB17" s="28" t="n"/>
      <c r="AC17" s="28" t="n"/>
      <c r="AD17" s="28" t="n"/>
      <c r="AE17" s="28" t="n"/>
      <c r="AF17" s="28" t="n"/>
      <c r="AG17" s="28" t="n"/>
      <c r="AH17" s="28" t="n"/>
      <c r="AI17" s="28" t="n"/>
      <c r="AJ17" s="28" t="n"/>
      <c r="AK17" s="28" t="n"/>
      <c r="AL17" s="28" t="n"/>
    </row>
    <row r="18" ht="20" customHeight="1">
      <c r="B18" s="25" t="inlineStr">
        <is>
          <t>Compra de materiais</t>
        </is>
      </c>
      <c r="C18" s="25" t="n"/>
      <c r="D18" s="26">
        <f>IF(ISNUMBER($M$1),$M$1+112,"")</f>
        <v/>
      </c>
      <c r="E18" s="26">
        <f>IF(ISNUMBER($M$1),$M$1+139,"")</f>
        <v/>
      </c>
      <c r="F18" s="27">
        <f>IF(AND(ISNUMBER(D18),ISNUMBER(E18)),E18-D18+1,"")</f>
        <v/>
      </c>
      <c r="G18" s="8" t="inlineStr">
        <is>
          <t>Não iniciado</t>
        </is>
      </c>
      <c r="H18" s="25" t="n"/>
      <c r="I18" s="28" t="n"/>
      <c r="J18" s="28" t="n"/>
      <c r="K18" s="28" t="n"/>
      <c r="L18" s="28" t="n"/>
      <c r="M18" s="28" t="n"/>
      <c r="N18" s="28" t="n"/>
      <c r="O18" s="28" t="n"/>
      <c r="P18" s="28" t="n"/>
      <c r="Q18" s="28" t="n"/>
      <c r="R18" s="28" t="n"/>
      <c r="S18" s="28" t="n"/>
      <c r="T18" s="28" t="n"/>
      <c r="U18" s="28" t="n"/>
      <c r="V18" s="28" t="n"/>
      <c r="W18" s="28" t="n"/>
      <c r="X18" s="28" t="n"/>
      <c r="Y18" s="28" t="n"/>
      <c r="Z18" s="28" t="n"/>
      <c r="AA18" s="28" t="n"/>
      <c r="AB18" s="28" t="n"/>
      <c r="AC18" s="28" t="n"/>
      <c r="AD18" s="28" t="n"/>
      <c r="AE18" s="28" t="n"/>
      <c r="AF18" s="28" t="n"/>
      <c r="AG18" s="28" t="n"/>
      <c r="AH18" s="28" t="n"/>
      <c r="AI18" s="28" t="n"/>
      <c r="AJ18" s="28" t="n"/>
      <c r="AK18" s="28" t="n"/>
      <c r="AL18" s="28" t="n"/>
    </row>
    <row r="19" ht="20" customHeight="1">
      <c r="B19" s="25" t="inlineStr">
        <is>
          <t>Produção</t>
        </is>
      </c>
      <c r="C19" s="25" t="n"/>
      <c r="D19" s="26">
        <f>IF(ISNUMBER($M$1),$M$1+126,"")</f>
        <v/>
      </c>
      <c r="E19" s="26">
        <f>IF(ISNUMBER($M$1),$M$1+167,"")</f>
        <v/>
      </c>
      <c r="F19" s="27">
        <f>IF(AND(ISNUMBER(D19),ISNUMBER(E19)),E19-D19+1,"")</f>
        <v/>
      </c>
      <c r="G19" s="8" t="inlineStr">
        <is>
          <t>Não iniciado</t>
        </is>
      </c>
      <c r="H19" s="25" t="n"/>
      <c r="I19" s="28" t="n"/>
      <c r="J19" s="28" t="n"/>
      <c r="K19" s="28" t="n"/>
      <c r="L19" s="28" t="n"/>
      <c r="M19" s="28" t="n"/>
      <c r="N19" s="28" t="n"/>
      <c r="O19" s="28" t="n"/>
      <c r="P19" s="28" t="n"/>
      <c r="Q19" s="28" t="n"/>
      <c r="R19" s="28" t="n"/>
      <c r="S19" s="28" t="n"/>
      <c r="T19" s="28" t="n"/>
      <c r="U19" s="28" t="n"/>
      <c r="V19" s="28" t="n"/>
      <c r="W19" s="28" t="n"/>
      <c r="X19" s="28" t="n"/>
      <c r="Y19" s="28" t="n"/>
      <c r="Z19" s="28" t="n"/>
      <c r="AA19" s="28" t="n"/>
      <c r="AB19" s="28" t="n"/>
      <c r="AC19" s="28" t="n"/>
      <c r="AD19" s="28" t="n"/>
      <c r="AE19" s="28" t="n"/>
      <c r="AF19" s="28" t="n"/>
      <c r="AG19" s="28" t="n"/>
      <c r="AH19" s="28" t="n"/>
      <c r="AI19" s="28" t="n"/>
      <c r="AJ19" s="28" t="n"/>
      <c r="AK19" s="28" t="n"/>
      <c r="AL19" s="28" t="n"/>
    </row>
    <row r="20" ht="20" customHeight="1">
      <c r="B20" s="25" t="inlineStr">
        <is>
          <t>Fotos e catálogo</t>
        </is>
      </c>
      <c r="C20" s="25" t="n"/>
      <c r="D20" s="26">
        <f>IF(ISNUMBER($M$1),$M$1+147,"")</f>
        <v/>
      </c>
      <c r="E20" s="26">
        <f>IF(ISNUMBER($M$1),$M$1+167,"")</f>
        <v/>
      </c>
      <c r="F20" s="27">
        <f>IF(AND(ISNUMBER(D20),ISNUMBER(E20)),E20-D20+1,"")</f>
        <v/>
      </c>
      <c r="G20" s="8" t="inlineStr">
        <is>
          <t>Não iniciado</t>
        </is>
      </c>
      <c r="H20" s="25" t="n"/>
      <c r="I20" s="28" t="n"/>
      <c r="J20" s="28" t="n"/>
      <c r="K20" s="28" t="n"/>
      <c r="L20" s="28" t="n"/>
      <c r="M20" s="28" t="n"/>
      <c r="N20" s="28" t="n"/>
      <c r="O20" s="28" t="n"/>
      <c r="P20" s="28" t="n"/>
      <c r="Q20" s="28" t="n"/>
      <c r="R20" s="28" t="n"/>
      <c r="S20" s="28" t="n"/>
      <c r="T20" s="28" t="n"/>
      <c r="U20" s="28" t="n"/>
      <c r="V20" s="28" t="n"/>
      <c r="W20" s="28" t="n"/>
      <c r="X20" s="28" t="n"/>
      <c r="Y20" s="28" t="n"/>
      <c r="Z20" s="28" t="n"/>
      <c r="AA20" s="28" t="n"/>
      <c r="AB20" s="28" t="n"/>
      <c r="AC20" s="28" t="n"/>
      <c r="AD20" s="28" t="n"/>
      <c r="AE20" s="28" t="n"/>
      <c r="AF20" s="28" t="n"/>
      <c r="AG20" s="28" t="n"/>
      <c r="AH20" s="28" t="n"/>
      <c r="AI20" s="28" t="n"/>
      <c r="AJ20" s="28" t="n"/>
      <c r="AK20" s="28" t="n"/>
      <c r="AL20" s="28" t="n"/>
    </row>
    <row r="21" ht="20" customHeight="1">
      <c r="B21" s="25" t="inlineStr">
        <is>
          <t>Lançamento</t>
        </is>
      </c>
      <c r="C21" s="25" t="n"/>
      <c r="D21" s="26">
        <f>IF(ISNUMBER($M$1),$M$1+175,"")</f>
        <v/>
      </c>
      <c r="E21" s="26">
        <f>IF(ISNUMBER($M$1),$M$1+181,"")</f>
        <v/>
      </c>
      <c r="F21" s="27">
        <f>IF(AND(ISNUMBER(D21),ISNUMBER(E21)),E21-D21+1,"")</f>
        <v/>
      </c>
      <c r="G21" s="8" t="inlineStr">
        <is>
          <t>Não iniciado</t>
        </is>
      </c>
      <c r="H21" s="25" t="n"/>
      <c r="I21" s="28" t="n"/>
      <c r="J21" s="28" t="n"/>
      <c r="K21" s="28" t="n"/>
      <c r="L21" s="28" t="n"/>
      <c r="M21" s="28" t="n"/>
      <c r="N21" s="28" t="n"/>
      <c r="O21" s="28" t="n"/>
      <c r="P21" s="28" t="n"/>
      <c r="Q21" s="28" t="n"/>
      <c r="R21" s="28" t="n"/>
      <c r="S21" s="28" t="n"/>
      <c r="T21" s="28" t="n"/>
      <c r="U21" s="28" t="n"/>
      <c r="V21" s="28" t="n"/>
      <c r="W21" s="28" t="n"/>
      <c r="X21" s="28" t="n"/>
      <c r="Y21" s="28" t="n"/>
      <c r="Z21" s="28" t="n"/>
      <c r="AA21" s="28" t="n"/>
      <c r="AB21" s="28" t="n"/>
      <c r="AC21" s="28" t="n"/>
      <c r="AD21" s="28" t="n"/>
      <c r="AE21" s="28" t="n"/>
      <c r="AF21" s="28" t="n"/>
      <c r="AG21" s="28" t="n"/>
      <c r="AH21" s="28" t="n"/>
      <c r="AI21" s="28" t="n"/>
      <c r="AJ21" s="28" t="n"/>
      <c r="AK21" s="28" t="n"/>
      <c r="AL21" s="28" t="n"/>
    </row>
    <row r="22" ht="20" customHeight="1">
      <c r="B22" s="25" t="n"/>
      <c r="C22" s="25" t="n"/>
      <c r="D22" s="26" t="n"/>
      <c r="E22" s="26" t="n"/>
      <c r="F22" s="27">
        <f>IF(AND(ISNUMBER(D22),ISNUMBER(E22)),E22-D22+1,"")</f>
        <v/>
      </c>
      <c r="G22" s="8" t="n"/>
      <c r="H22" s="25" t="n"/>
      <c r="I22" s="28" t="n"/>
      <c r="J22" s="28" t="n"/>
      <c r="K22" s="28" t="n"/>
      <c r="L22" s="28" t="n"/>
      <c r="M22" s="28" t="n"/>
      <c r="N22" s="28" t="n"/>
      <c r="O22" s="28" t="n"/>
      <c r="P22" s="28" t="n"/>
      <c r="Q22" s="28" t="n"/>
      <c r="R22" s="28" t="n"/>
      <c r="S22" s="28" t="n"/>
      <c r="T22" s="28" t="n"/>
      <c r="U22" s="28" t="n"/>
      <c r="V22" s="28" t="n"/>
      <c r="W22" s="28" t="n"/>
      <c r="X22" s="28" t="n"/>
      <c r="Y22" s="28" t="n"/>
      <c r="Z22" s="28" t="n"/>
      <c r="AA22" s="28" t="n"/>
      <c r="AB22" s="28" t="n"/>
      <c r="AC22" s="28" t="n"/>
      <c r="AD22" s="28" t="n"/>
      <c r="AE22" s="28" t="n"/>
      <c r="AF22" s="28" t="n"/>
      <c r="AG22" s="28" t="n"/>
      <c r="AH22" s="28" t="n"/>
      <c r="AI22" s="28" t="n"/>
      <c r="AJ22" s="28" t="n"/>
      <c r="AK22" s="28" t="n"/>
      <c r="AL22" s="28" t="n"/>
    </row>
    <row r="23" ht="20" customHeight="1">
      <c r="B23" s="25" t="n"/>
      <c r="C23" s="25" t="n"/>
      <c r="D23" s="26" t="n"/>
      <c r="E23" s="26" t="n"/>
      <c r="F23" s="27">
        <f>IF(AND(ISNUMBER(D23),ISNUMBER(E23)),E23-D23+1,"")</f>
        <v/>
      </c>
      <c r="G23" s="8" t="n"/>
      <c r="H23" s="25" t="n"/>
      <c r="I23" s="28" t="n"/>
      <c r="J23" s="28" t="n"/>
      <c r="K23" s="28" t="n"/>
      <c r="L23" s="28" t="n"/>
      <c r="M23" s="28" t="n"/>
      <c r="N23" s="28" t="n"/>
      <c r="O23" s="28" t="n"/>
      <c r="P23" s="28" t="n"/>
      <c r="Q23" s="28" t="n"/>
      <c r="R23" s="28" t="n"/>
      <c r="S23" s="28" t="n"/>
      <c r="T23" s="28" t="n"/>
      <c r="U23" s="28" t="n"/>
      <c r="V23" s="28" t="n"/>
      <c r="W23" s="28" t="n"/>
      <c r="X23" s="28" t="n"/>
      <c r="Y23" s="28" t="n"/>
      <c r="Z23" s="28" t="n"/>
      <c r="AA23" s="28" t="n"/>
      <c r="AB23" s="28" t="n"/>
      <c r="AC23" s="28" t="n"/>
      <c r="AD23" s="28" t="n"/>
      <c r="AE23" s="28" t="n"/>
      <c r="AF23" s="28" t="n"/>
      <c r="AG23" s="28" t="n"/>
      <c r="AH23" s="28" t="n"/>
      <c r="AI23" s="28" t="n"/>
      <c r="AJ23" s="28" t="n"/>
      <c r="AK23" s="28" t="n"/>
      <c r="AL23" s="28" t="n"/>
    </row>
    <row r="24" ht="20" customHeight="1">
      <c r="B24" s="25" t="n"/>
      <c r="C24" s="25" t="n"/>
      <c r="D24" s="26" t="n"/>
      <c r="E24" s="26" t="n"/>
      <c r="F24" s="27">
        <f>IF(AND(ISNUMBER(D24),ISNUMBER(E24)),E24-D24+1,"")</f>
        <v/>
      </c>
      <c r="G24" s="8" t="n"/>
      <c r="H24" s="25" t="n"/>
      <c r="I24" s="28" t="n"/>
      <c r="J24" s="28" t="n"/>
      <c r="K24" s="28" t="n"/>
      <c r="L24" s="28" t="n"/>
      <c r="M24" s="28" t="n"/>
      <c r="N24" s="28" t="n"/>
      <c r="O24" s="28" t="n"/>
      <c r="P24" s="28" t="n"/>
      <c r="Q24" s="28" t="n"/>
      <c r="R24" s="28" t="n"/>
      <c r="S24" s="28" t="n"/>
      <c r="T24" s="28" t="n"/>
      <c r="U24" s="28" t="n"/>
      <c r="V24" s="28" t="n"/>
      <c r="W24" s="28" t="n"/>
      <c r="X24" s="28" t="n"/>
      <c r="Y24" s="28" t="n"/>
      <c r="Z24" s="28" t="n"/>
      <c r="AA24" s="28" t="n"/>
      <c r="AB24" s="28" t="n"/>
      <c r="AC24" s="28" t="n"/>
      <c r="AD24" s="28" t="n"/>
      <c r="AE24" s="28" t="n"/>
      <c r="AF24" s="28" t="n"/>
      <c r="AG24" s="28" t="n"/>
      <c r="AH24" s="28" t="n"/>
      <c r="AI24" s="28" t="n"/>
      <c r="AJ24" s="28" t="n"/>
      <c r="AK24" s="28" t="n"/>
      <c r="AL24" s="28" t="n"/>
    </row>
    <row r="25" ht="8" customHeight="1"/>
    <row r="26" ht="18" customHeight="1">
      <c r="B26" s="29" t="inlineStr">
        <is>
          <t>Legenda do Gantt</t>
        </is>
      </c>
      <c r="I26" s="30" t="n"/>
      <c r="J26" s="31" t="inlineStr">
        <is>
          <t>Etapa no período</t>
        </is>
      </c>
      <c r="O26" s="32" t="n"/>
      <c r="P26" s="31" t="inlineStr">
        <is>
          <t>Status Atrasado</t>
        </is>
      </c>
      <c r="U26" s="33" t="n"/>
      <c r="V26" s="31" t="inlineStr">
        <is>
          <t>Status Concluído</t>
        </is>
      </c>
      <c r="AA26" s="34" t="inlineStr">
        <is>
          <t>S</t>
        </is>
      </c>
      <c r="AB26" s="31" t="inlineStr">
        <is>
          <t>Semana de hoje</t>
        </is>
      </c>
    </row>
  </sheetData>
  <mergeCells count="15">
    <mergeCell ref="G5:G6"/>
    <mergeCell ref="E5:E6"/>
    <mergeCell ref="J1:L1"/>
    <mergeCell ref="H5:H6"/>
    <mergeCell ref="T1:V1"/>
    <mergeCell ref="D1:E1"/>
    <mergeCell ref="H1:I1"/>
    <mergeCell ref="M1:O1"/>
    <mergeCell ref="F5:F6"/>
    <mergeCell ref="D5:D6"/>
    <mergeCell ref="F1:G1"/>
    <mergeCell ref="B5:B6"/>
    <mergeCell ref="P1:S1"/>
    <mergeCell ref="B4:AL4"/>
    <mergeCell ref="C5:C6"/>
  </mergeCells>
  <conditionalFormatting sqref="I7:AL24">
    <cfRule type="expression" priority="1" dxfId="0" stopIfTrue="1">
      <formula>AND(ISNUMBER(I$6),ISNUMBER($D7),ISNUMBER($E7),$D7&lt;=I$6+6,$E7&gt;=I$6,$G7="Atrasado")</formula>
    </cfRule>
    <cfRule type="expression" priority="2" dxfId="1" stopIfTrue="1">
      <formula>AND(ISNUMBER(I$6),ISNUMBER($D7),ISNUMBER($E7),$D7&lt;=I$6+6,$E7&gt;=I$6,$G7="Concluído")</formula>
    </cfRule>
    <cfRule type="expression" priority="3" dxfId="2" stopIfTrue="1">
      <formula>AND(ISNUMBER(I$6),ISNUMBER($D7),ISNUMBER($E7),$D7&lt;=I$6+6,$E7&gt;=I$6)</formula>
    </cfRule>
  </conditionalFormatting>
  <conditionalFormatting sqref="I5:AL6">
    <cfRule type="expression" priority="4" dxfId="3">
      <formula>AND(ISNUMBER(I$6),TODAY()&gt;=I$6,TODAY()&lt;=I$6+6)</formula>
    </cfRule>
  </conditionalFormatting>
  <conditionalFormatting sqref="E7:E24">
    <cfRule type="expression" priority="5" dxfId="4">
      <formula>AND(ISNUMBER($E7),$E7&lt;TODAY(),$G7&lt;&gt;"Concluído")</formula>
    </cfRule>
  </conditionalFormatting>
  <conditionalFormatting sqref="F7:F24">
    <cfRule type="expression" priority="6" dxfId="4">
      <formula>AND(ISNUMBER(F7),F7&lt;=0)</formula>
    </cfRule>
  </conditionalFormatting>
  <conditionalFormatting sqref="G7:G24">
    <cfRule type="expression" priority="7" dxfId="5">
      <formula>$G7="Atrasado"</formula>
    </cfRule>
    <cfRule type="expression" priority="8" dxfId="6">
      <formula>$G7="Concluído"</formula>
    </cfRule>
  </conditionalFormatting>
  <dataValidations count="5">
    <dataValidation sqref="D1" showDropDown="0" showInputMessage="1" showErrorMessage="0" allowBlank="1" promptTitle="Coleção" prompt="Nome da coleção. Ex.: Inverno 2027."/>
    <dataValidation sqref="H1" showDropDown="0" showInputMessage="1" showErrorMessage="0" allowBlank="1" promptTitle="Estação / lançamento" prompt="Estação e lançamento previsto. Ex.: inverno, lançamento em abril."/>
    <dataValidation sqref="M1" showDropDown="0" showInputMessage="1" showErrorMessage="1" allowBlank="1" errorTitle="Data" error="Use uma data no formato dd/mm/aaaa." promptTitle="Data" prompt="Digite a data de início no formato dd/mm/aaaa. As datas de exemplo e as barras se ajustam a ela." type="date" errorStyle="warning" operator="greaterThan">
      <formula1>36526</formula1>
    </dataValidation>
    <dataValidation sqref="G7:G24" showDropDown="0" showInputMessage="1" showErrorMessage="1" allowBlank="1" errorTitle="Valor fora da lista" error="Escolha uma opção da lista. Se precisar de outra, confirme ou edite a validação." promptTitle="Escolha na lista" prompt="Não iniciado, Em andamento, Atrasado ou Concluído." type="list" errorStyle="warning">
      <formula1>"Não iniciado,Em andamento,Atrasado,Concluído"</formula1>
    </dataValidation>
    <dataValidation sqref="D7:E24" showDropDown="0" showInputMessage="0" showErrorMessage="1" allowBlank="1" errorTitle="Data" error="Use uma data no formato dd/mm/aaaa." type="date" errorStyle="warning" operator="greaterThan">
      <formula1>36526</formula1>
    </dataValidation>
  </dataValidations>
  <printOptions horizontalCentered="1"/>
  <pageMargins left="0.35" right="0.35" top="0.45" bottom="0.85" header="0.3" footer="0.3"/>
  <pageSetup orientation="landscape" paperSize="9" fitToHeight="1" fitToWidth="1"/>
  <headerFooter>
    <oddHeader/>
    <oddFooter>&amp;L&amp;"Arial,Bold"&amp;11COLEÇÃO.MODA&amp;C&amp;"Arial,Italic"&amp;8a fashion PLM&amp;"Arial,Regular"  |  @c.m_oficial_x000a_&amp;"Arial,Bold"QUE TE MOVE&amp;"Arial,Regular"  |  www.colecao.moda&amp;R&amp;"Arial,Regular"&amp;8Modelo gratuito_x000a_Página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" customWidth="1" min="1" max="1"/>
    <col width="15" customWidth="1" min="2" max="2"/>
    <col width="28" customWidth="1" min="3" max="3"/>
    <col width="32" customWidth="1" min="4" max="4"/>
    <col width="18" customWidth="1" min="5" max="5"/>
    <col width="14" customWidth="1" min="6" max="6"/>
    <col width="15" customWidth="1" min="7" max="7"/>
    <col width="36" customWidth="1" min="8" max="8"/>
  </cols>
  <sheetData>
    <row r="1" ht="28" customHeight="1">
      <c r="B1" s="35" t="inlineStr">
        <is>
          <t>CRONOGRAMA DE COLEÇÃO  |  Por peça</t>
        </is>
      </c>
      <c r="C1" s="18" t="n"/>
      <c r="D1" s="14" t="inlineStr">
        <is>
          <t>|  Coleção</t>
        </is>
      </c>
      <c r="E1" s="36">
        <f>IF(Cronograma!$D$1="","",Cronograma!$D$1)</f>
        <v/>
      </c>
      <c r="F1" s="16" t="n"/>
      <c r="G1" s="14" t="inlineStr">
        <is>
          <t>|  Estação</t>
        </is>
      </c>
      <c r="H1" s="36">
        <f>IF(Cronograma!$H$1="","",Cronograma!$H$1)</f>
        <v/>
      </c>
    </row>
    <row r="2" ht="16" customHeight="1">
      <c r="B2" s="2" t="inlineStr">
        <is>
          <t>Uma linha por referência. A linha fica em vermelho com status Atrasado ou quando o prazo passou e o status não é Concluído. Coleção e estação vêm da aba Cronograma.</t>
        </is>
      </c>
    </row>
    <row r="3" ht="6" customHeight="1"/>
    <row r="4" ht="20" customHeight="1">
      <c r="B4" s="21" t="inlineStr">
        <is>
          <t>Referências</t>
        </is>
      </c>
      <c r="C4" s="37">
        <f>COUNTA(B8:B57)</f>
        <v/>
      </c>
      <c r="D4" s="21" t="inlineStr">
        <is>
          <t>Atrasadas</t>
        </is>
      </c>
      <c r="E4" s="37">
        <f>SUMPRODUCT(--(((G8:G57="Atrasado")+ISNUMBER(F8:F57)*(F8:F57&lt;TODAY())*(G8:G57&lt;&gt;"Concluído"))&gt;0))</f>
        <v/>
      </c>
      <c r="F4" s="21" t="inlineStr">
        <is>
          <t>Concluídas</t>
        </is>
      </c>
      <c r="G4" s="37">
        <f>COUNTIF(G8:G57,"Concluído")</f>
        <v/>
      </c>
    </row>
    <row r="5" ht="10" customHeight="1"/>
    <row r="6" ht="20" customHeight="1">
      <c r="B6" s="3" t="inlineStr">
        <is>
          <t>ACOMPANHAMENTO POR PEÇA</t>
        </is>
      </c>
      <c r="C6" s="4" t="n"/>
      <c r="D6" s="4" t="n"/>
      <c r="E6" s="4" t="n"/>
      <c r="F6" s="4" t="n"/>
      <c r="G6" s="4" t="n"/>
      <c r="H6" s="4" t="n"/>
    </row>
    <row r="7" ht="20" customHeight="1">
      <c r="B7" s="21" t="inlineStr">
        <is>
          <t>Referência</t>
        </is>
      </c>
      <c r="C7" s="21" t="inlineStr">
        <is>
          <t>Peça</t>
        </is>
      </c>
      <c r="D7" s="21" t="inlineStr">
        <is>
          <t>Etapa atual</t>
        </is>
      </c>
      <c r="E7" s="21" t="inlineStr">
        <is>
          <t>Responsável</t>
        </is>
      </c>
      <c r="F7" s="22" t="inlineStr">
        <is>
          <t>Prazo da etapa</t>
        </is>
      </c>
      <c r="G7" s="21" t="inlineStr">
        <is>
          <t>Status</t>
        </is>
      </c>
      <c r="H7" s="21" t="inlineStr">
        <is>
          <t>Observação</t>
        </is>
      </c>
    </row>
    <row r="8" ht="20" customHeight="1">
      <c r="B8" s="25" t="n"/>
      <c r="C8" s="38" t="n"/>
      <c r="D8" s="25" t="n"/>
      <c r="E8" s="25" t="n"/>
      <c r="F8" s="26" t="n"/>
      <c r="G8" s="8" t="n"/>
      <c r="H8" s="38" t="n"/>
    </row>
    <row r="9" ht="20" customHeight="1">
      <c r="B9" s="25" t="n"/>
      <c r="C9" s="38" t="n"/>
      <c r="D9" s="25" t="n"/>
      <c r="E9" s="25" t="n"/>
      <c r="F9" s="26" t="n"/>
      <c r="G9" s="8" t="n"/>
      <c r="H9" s="38" t="n"/>
    </row>
    <row r="10" ht="20" customHeight="1">
      <c r="B10" s="25" t="n"/>
      <c r="C10" s="38" t="n"/>
      <c r="D10" s="25" t="n"/>
      <c r="E10" s="25" t="n"/>
      <c r="F10" s="26" t="n"/>
      <c r="G10" s="8" t="n"/>
      <c r="H10" s="38" t="n"/>
    </row>
    <row r="11" ht="20" customHeight="1">
      <c r="B11" s="25" t="n"/>
      <c r="C11" s="38" t="n"/>
      <c r="D11" s="25" t="n"/>
      <c r="E11" s="25" t="n"/>
      <c r="F11" s="26" t="n"/>
      <c r="G11" s="8" t="n"/>
      <c r="H11" s="38" t="n"/>
    </row>
    <row r="12" ht="20" customHeight="1">
      <c r="B12" s="25" t="n"/>
      <c r="C12" s="38" t="n"/>
      <c r="D12" s="25" t="n"/>
      <c r="E12" s="25" t="n"/>
      <c r="F12" s="26" t="n"/>
      <c r="G12" s="8" t="n"/>
      <c r="H12" s="38" t="n"/>
    </row>
    <row r="13" ht="20" customHeight="1">
      <c r="B13" s="25" t="n"/>
      <c r="C13" s="38" t="n"/>
      <c r="D13" s="25" t="n"/>
      <c r="E13" s="25" t="n"/>
      <c r="F13" s="26" t="n"/>
      <c r="G13" s="8" t="n"/>
      <c r="H13" s="38" t="n"/>
    </row>
    <row r="14" ht="20" customHeight="1">
      <c r="B14" s="25" t="n"/>
      <c r="C14" s="38" t="n"/>
      <c r="D14" s="25" t="n"/>
      <c r="E14" s="25" t="n"/>
      <c r="F14" s="26" t="n"/>
      <c r="G14" s="8" t="n"/>
      <c r="H14" s="38" t="n"/>
    </row>
    <row r="15" ht="20" customHeight="1">
      <c r="B15" s="25" t="n"/>
      <c r="C15" s="38" t="n"/>
      <c r="D15" s="25" t="n"/>
      <c r="E15" s="25" t="n"/>
      <c r="F15" s="26" t="n"/>
      <c r="G15" s="8" t="n"/>
      <c r="H15" s="38" t="n"/>
    </row>
    <row r="16" ht="20" customHeight="1">
      <c r="B16" s="25" t="n"/>
      <c r="C16" s="38" t="n"/>
      <c r="D16" s="25" t="n"/>
      <c r="E16" s="25" t="n"/>
      <c r="F16" s="26" t="n"/>
      <c r="G16" s="8" t="n"/>
      <c r="H16" s="38" t="n"/>
    </row>
    <row r="17" ht="20" customHeight="1">
      <c r="B17" s="25" t="n"/>
      <c r="C17" s="38" t="n"/>
      <c r="D17" s="25" t="n"/>
      <c r="E17" s="25" t="n"/>
      <c r="F17" s="26" t="n"/>
      <c r="G17" s="8" t="n"/>
      <c r="H17" s="38" t="n"/>
    </row>
    <row r="18" ht="20" customHeight="1">
      <c r="B18" s="25" t="n"/>
      <c r="C18" s="38" t="n"/>
      <c r="D18" s="25" t="n"/>
      <c r="E18" s="25" t="n"/>
      <c r="F18" s="26" t="n"/>
      <c r="G18" s="8" t="n"/>
      <c r="H18" s="38" t="n"/>
    </row>
    <row r="19" ht="20" customHeight="1">
      <c r="B19" s="25" t="n"/>
      <c r="C19" s="38" t="n"/>
      <c r="D19" s="25" t="n"/>
      <c r="E19" s="25" t="n"/>
      <c r="F19" s="26" t="n"/>
      <c r="G19" s="8" t="n"/>
      <c r="H19" s="38" t="n"/>
    </row>
    <row r="20" ht="20" customHeight="1">
      <c r="B20" s="25" t="n"/>
      <c r="C20" s="38" t="n"/>
      <c r="D20" s="25" t="n"/>
      <c r="E20" s="25" t="n"/>
      <c r="F20" s="26" t="n"/>
      <c r="G20" s="8" t="n"/>
      <c r="H20" s="38" t="n"/>
    </row>
    <row r="21" ht="20" customHeight="1">
      <c r="B21" s="25" t="n"/>
      <c r="C21" s="38" t="n"/>
      <c r="D21" s="25" t="n"/>
      <c r="E21" s="25" t="n"/>
      <c r="F21" s="26" t="n"/>
      <c r="G21" s="8" t="n"/>
      <c r="H21" s="38" t="n"/>
    </row>
    <row r="22" ht="20" customHeight="1">
      <c r="B22" s="25" t="n"/>
      <c r="C22" s="38" t="n"/>
      <c r="D22" s="25" t="n"/>
      <c r="E22" s="25" t="n"/>
      <c r="F22" s="26" t="n"/>
      <c r="G22" s="8" t="n"/>
      <c r="H22" s="38" t="n"/>
    </row>
    <row r="23" ht="20" customHeight="1">
      <c r="B23" s="25" t="n"/>
      <c r="C23" s="38" t="n"/>
      <c r="D23" s="25" t="n"/>
      <c r="E23" s="25" t="n"/>
      <c r="F23" s="26" t="n"/>
      <c r="G23" s="8" t="n"/>
      <c r="H23" s="38" t="n"/>
    </row>
    <row r="24" ht="20" customHeight="1">
      <c r="B24" s="25" t="n"/>
      <c r="C24" s="38" t="n"/>
      <c r="D24" s="25" t="n"/>
      <c r="E24" s="25" t="n"/>
      <c r="F24" s="26" t="n"/>
      <c r="G24" s="8" t="n"/>
      <c r="H24" s="38" t="n"/>
    </row>
    <row r="25" ht="20" customHeight="1">
      <c r="B25" s="25" t="n"/>
      <c r="C25" s="38" t="n"/>
      <c r="D25" s="25" t="n"/>
      <c r="E25" s="25" t="n"/>
      <c r="F25" s="26" t="n"/>
      <c r="G25" s="8" t="n"/>
      <c r="H25" s="38" t="n"/>
    </row>
    <row r="26" ht="20" customHeight="1">
      <c r="B26" s="25" t="n"/>
      <c r="C26" s="38" t="n"/>
      <c r="D26" s="25" t="n"/>
      <c r="E26" s="25" t="n"/>
      <c r="F26" s="26" t="n"/>
      <c r="G26" s="8" t="n"/>
      <c r="H26" s="38" t="n"/>
    </row>
    <row r="27" ht="20" customHeight="1">
      <c r="B27" s="25" t="n"/>
      <c r="C27" s="38" t="n"/>
      <c r="D27" s="25" t="n"/>
      <c r="E27" s="25" t="n"/>
      <c r="F27" s="26" t="n"/>
      <c r="G27" s="8" t="n"/>
      <c r="H27" s="38" t="n"/>
    </row>
    <row r="28" ht="20" customHeight="1">
      <c r="B28" s="25" t="n"/>
      <c r="C28" s="38" t="n"/>
      <c r="D28" s="25" t="n"/>
      <c r="E28" s="25" t="n"/>
      <c r="F28" s="26" t="n"/>
      <c r="G28" s="8" t="n"/>
      <c r="H28" s="38" t="n"/>
    </row>
    <row r="29" ht="20" customHeight="1">
      <c r="B29" s="25" t="n"/>
      <c r="C29" s="38" t="n"/>
      <c r="D29" s="25" t="n"/>
      <c r="E29" s="25" t="n"/>
      <c r="F29" s="26" t="n"/>
      <c r="G29" s="8" t="n"/>
      <c r="H29" s="38" t="n"/>
    </row>
    <row r="30" ht="20" customHeight="1">
      <c r="B30" s="25" t="n"/>
      <c r="C30" s="38" t="n"/>
      <c r="D30" s="25" t="n"/>
      <c r="E30" s="25" t="n"/>
      <c r="F30" s="26" t="n"/>
      <c r="G30" s="8" t="n"/>
      <c r="H30" s="38" t="n"/>
    </row>
    <row r="31" ht="20" customHeight="1">
      <c r="B31" s="25" t="n"/>
      <c r="C31" s="38" t="n"/>
      <c r="D31" s="25" t="n"/>
      <c r="E31" s="25" t="n"/>
      <c r="F31" s="26" t="n"/>
      <c r="G31" s="8" t="n"/>
      <c r="H31" s="38" t="n"/>
    </row>
    <row r="32" ht="20" customHeight="1">
      <c r="B32" s="25" t="n"/>
      <c r="C32" s="38" t="n"/>
      <c r="D32" s="25" t="n"/>
      <c r="E32" s="25" t="n"/>
      <c r="F32" s="26" t="n"/>
      <c r="G32" s="8" t="n"/>
      <c r="H32" s="38" t="n"/>
    </row>
    <row r="33" ht="20" customHeight="1">
      <c r="B33" s="25" t="n"/>
      <c r="C33" s="38" t="n"/>
      <c r="D33" s="25" t="n"/>
      <c r="E33" s="25" t="n"/>
      <c r="F33" s="26" t="n"/>
      <c r="G33" s="8" t="n"/>
      <c r="H33" s="38" t="n"/>
    </row>
    <row r="34" ht="20" customHeight="1">
      <c r="B34" s="25" t="n"/>
      <c r="C34" s="38" t="n"/>
      <c r="D34" s="25" t="n"/>
      <c r="E34" s="25" t="n"/>
      <c r="F34" s="26" t="n"/>
      <c r="G34" s="8" t="n"/>
      <c r="H34" s="38" t="n"/>
    </row>
    <row r="35" ht="20" customHeight="1">
      <c r="B35" s="25" t="n"/>
      <c r="C35" s="38" t="n"/>
      <c r="D35" s="25" t="n"/>
      <c r="E35" s="25" t="n"/>
      <c r="F35" s="26" t="n"/>
      <c r="G35" s="8" t="n"/>
      <c r="H35" s="38" t="n"/>
    </row>
    <row r="36" ht="20" customHeight="1">
      <c r="B36" s="25" t="n"/>
      <c r="C36" s="38" t="n"/>
      <c r="D36" s="25" t="n"/>
      <c r="E36" s="25" t="n"/>
      <c r="F36" s="26" t="n"/>
      <c r="G36" s="8" t="n"/>
      <c r="H36" s="38" t="n"/>
    </row>
    <row r="37" ht="20" customHeight="1">
      <c r="B37" s="25" t="n"/>
      <c r="C37" s="38" t="n"/>
      <c r="D37" s="25" t="n"/>
      <c r="E37" s="25" t="n"/>
      <c r="F37" s="26" t="n"/>
      <c r="G37" s="8" t="n"/>
      <c r="H37" s="38" t="n"/>
    </row>
    <row r="38" ht="20" customHeight="1">
      <c r="B38" s="25" t="n"/>
      <c r="C38" s="38" t="n"/>
      <c r="D38" s="25" t="n"/>
      <c r="E38" s="25" t="n"/>
      <c r="F38" s="26" t="n"/>
      <c r="G38" s="8" t="n"/>
      <c r="H38" s="38" t="n"/>
    </row>
    <row r="39" ht="20" customHeight="1">
      <c r="B39" s="25" t="n"/>
      <c r="C39" s="38" t="n"/>
      <c r="D39" s="25" t="n"/>
      <c r="E39" s="25" t="n"/>
      <c r="F39" s="26" t="n"/>
      <c r="G39" s="8" t="n"/>
      <c r="H39" s="38" t="n"/>
    </row>
    <row r="40" ht="20" customHeight="1">
      <c r="B40" s="25" t="n"/>
      <c r="C40" s="38" t="n"/>
      <c r="D40" s="25" t="n"/>
      <c r="E40" s="25" t="n"/>
      <c r="F40" s="26" t="n"/>
      <c r="G40" s="8" t="n"/>
      <c r="H40" s="38" t="n"/>
    </row>
    <row r="41" ht="20" customHeight="1">
      <c r="B41" s="25" t="n"/>
      <c r="C41" s="38" t="n"/>
      <c r="D41" s="25" t="n"/>
      <c r="E41" s="25" t="n"/>
      <c r="F41" s="26" t="n"/>
      <c r="G41" s="8" t="n"/>
      <c r="H41" s="38" t="n"/>
    </row>
    <row r="42" ht="20" customHeight="1">
      <c r="B42" s="25" t="n"/>
      <c r="C42" s="38" t="n"/>
      <c r="D42" s="25" t="n"/>
      <c r="E42" s="25" t="n"/>
      <c r="F42" s="26" t="n"/>
      <c r="G42" s="8" t="n"/>
      <c r="H42" s="38" t="n"/>
    </row>
    <row r="43" ht="20" customHeight="1">
      <c r="B43" s="25" t="n"/>
      <c r="C43" s="38" t="n"/>
      <c r="D43" s="25" t="n"/>
      <c r="E43" s="25" t="n"/>
      <c r="F43" s="26" t="n"/>
      <c r="G43" s="8" t="n"/>
      <c r="H43" s="38" t="n"/>
    </row>
    <row r="44" ht="20" customHeight="1">
      <c r="B44" s="25" t="n"/>
      <c r="C44" s="38" t="n"/>
      <c r="D44" s="25" t="n"/>
      <c r="E44" s="25" t="n"/>
      <c r="F44" s="26" t="n"/>
      <c r="G44" s="8" t="n"/>
      <c r="H44" s="38" t="n"/>
    </row>
    <row r="45" ht="20" customHeight="1">
      <c r="B45" s="25" t="n"/>
      <c r="C45" s="38" t="n"/>
      <c r="D45" s="25" t="n"/>
      <c r="E45" s="25" t="n"/>
      <c r="F45" s="26" t="n"/>
      <c r="G45" s="8" t="n"/>
      <c r="H45" s="38" t="n"/>
    </row>
    <row r="46" ht="20" customHeight="1">
      <c r="B46" s="25" t="n"/>
      <c r="C46" s="38" t="n"/>
      <c r="D46" s="25" t="n"/>
      <c r="E46" s="25" t="n"/>
      <c r="F46" s="26" t="n"/>
      <c r="G46" s="8" t="n"/>
      <c r="H46" s="38" t="n"/>
    </row>
    <row r="47" ht="20" customHeight="1">
      <c r="B47" s="25" t="n"/>
      <c r="C47" s="38" t="n"/>
      <c r="D47" s="25" t="n"/>
      <c r="E47" s="25" t="n"/>
      <c r="F47" s="26" t="n"/>
      <c r="G47" s="8" t="n"/>
      <c r="H47" s="38" t="n"/>
    </row>
    <row r="48" ht="20" customHeight="1">
      <c r="B48" s="25" t="n"/>
      <c r="C48" s="38" t="n"/>
      <c r="D48" s="25" t="n"/>
      <c r="E48" s="25" t="n"/>
      <c r="F48" s="26" t="n"/>
      <c r="G48" s="8" t="n"/>
      <c r="H48" s="38" t="n"/>
    </row>
    <row r="49" ht="20" customHeight="1">
      <c r="B49" s="25" t="n"/>
      <c r="C49" s="38" t="n"/>
      <c r="D49" s="25" t="n"/>
      <c r="E49" s="25" t="n"/>
      <c r="F49" s="26" t="n"/>
      <c r="G49" s="8" t="n"/>
      <c r="H49" s="38" t="n"/>
    </row>
    <row r="50" ht="20" customHeight="1">
      <c r="B50" s="25" t="n"/>
      <c r="C50" s="38" t="n"/>
      <c r="D50" s="25" t="n"/>
      <c r="E50" s="25" t="n"/>
      <c r="F50" s="26" t="n"/>
      <c r="G50" s="8" t="n"/>
      <c r="H50" s="38" t="n"/>
    </row>
    <row r="51" ht="20" customHeight="1">
      <c r="B51" s="25" t="n"/>
      <c r="C51" s="38" t="n"/>
      <c r="D51" s="25" t="n"/>
      <c r="E51" s="25" t="n"/>
      <c r="F51" s="26" t="n"/>
      <c r="G51" s="8" t="n"/>
      <c r="H51" s="38" t="n"/>
    </row>
    <row r="52" ht="20" customHeight="1">
      <c r="B52" s="25" t="n"/>
      <c r="C52" s="38" t="n"/>
      <c r="D52" s="25" t="n"/>
      <c r="E52" s="25" t="n"/>
      <c r="F52" s="26" t="n"/>
      <c r="G52" s="8" t="n"/>
      <c r="H52" s="38" t="n"/>
    </row>
    <row r="53" ht="20" customHeight="1">
      <c r="B53" s="25" t="n"/>
      <c r="C53" s="38" t="n"/>
      <c r="D53" s="25" t="n"/>
      <c r="E53" s="25" t="n"/>
      <c r="F53" s="26" t="n"/>
      <c r="G53" s="8" t="n"/>
      <c r="H53" s="38" t="n"/>
    </row>
    <row r="54" ht="20" customHeight="1">
      <c r="B54" s="25" t="n"/>
      <c r="C54" s="38" t="n"/>
      <c r="D54" s="25" t="n"/>
      <c r="E54" s="25" t="n"/>
      <c r="F54" s="26" t="n"/>
      <c r="G54" s="8" t="n"/>
      <c r="H54" s="38" t="n"/>
    </row>
    <row r="55" ht="20" customHeight="1">
      <c r="B55" s="25" t="n"/>
      <c r="C55" s="38" t="n"/>
      <c r="D55" s="25" t="n"/>
      <c r="E55" s="25" t="n"/>
      <c r="F55" s="26" t="n"/>
      <c r="G55" s="8" t="n"/>
      <c r="H55" s="38" t="n"/>
    </row>
    <row r="56" ht="20" customHeight="1">
      <c r="B56" s="25" t="n"/>
      <c r="C56" s="38" t="n"/>
      <c r="D56" s="25" t="n"/>
      <c r="E56" s="25" t="n"/>
      <c r="F56" s="26" t="n"/>
      <c r="G56" s="8" t="n"/>
      <c r="H56" s="38" t="n"/>
    </row>
    <row r="57" ht="20" customHeight="1">
      <c r="B57" s="25" t="n"/>
      <c r="C57" s="38" t="n"/>
      <c r="D57" s="25" t="n"/>
      <c r="E57" s="25" t="n"/>
      <c r="F57" s="26" t="n"/>
      <c r="G57" s="8" t="n"/>
      <c r="H57" s="38" t="n"/>
    </row>
  </sheetData>
  <mergeCells count="3">
    <mergeCell ref="B1:C1"/>
    <mergeCell ref="B6:H6"/>
    <mergeCell ref="E1:F1"/>
  </mergeCells>
  <conditionalFormatting sqref="E4">
    <cfRule type="expression" priority="1" dxfId="4">
      <formula>AND(ISNUMBER(E4),E4&gt;0)</formula>
    </cfRule>
  </conditionalFormatting>
  <conditionalFormatting sqref="F8:F57">
    <cfRule type="expression" priority="2" dxfId="4">
      <formula>OR($G8="Atrasado",AND(ISNUMBER($F8),$F8&lt;TODAY(),$G8&lt;&gt;"Concluído"))</formula>
    </cfRule>
  </conditionalFormatting>
  <conditionalFormatting sqref="B8:H57">
    <cfRule type="expression" priority="3" dxfId="7">
      <formula>OR($G8="Atrasado",AND(ISNUMBER($F8),$F8&lt;TODAY(),$G8&lt;&gt;"Concluído"))</formula>
    </cfRule>
  </conditionalFormatting>
  <conditionalFormatting sqref="G8:G57">
    <cfRule type="expression" priority="4" dxfId="5">
      <formula>$G8="Atrasado"</formula>
    </cfRule>
    <cfRule type="expression" priority="5" dxfId="6">
      <formula>$G8="Concluído"</formula>
    </cfRule>
  </conditionalFormatting>
  <dataValidations count="3">
    <dataValidation sqref="D8:D57" showDropDown="0" showInputMessage="1" showErrorMessage="1" allowBlank="1" errorTitle="Valor fora da lista" error="Escolha uma opção da lista. Se precisar de outra, confirme ou edite a validação." promptTitle="Escolha na lista" prompt="As etapas vêm da aba Cronograma." type="list" errorStyle="warning">
      <formula1>Cronograma!$B$7:$B$24</formula1>
    </dataValidation>
    <dataValidation sqref="G8:G57" showDropDown="0" showInputMessage="1" showErrorMessage="1" allowBlank="1" errorTitle="Valor fora da lista" error="Escolha uma opção da lista. Se precisar de outra, confirme ou edite a validação." promptTitle="Escolha na lista" prompt="Não iniciado, Em andamento, Atrasado ou Concluído." type="list" errorStyle="warning">
      <formula1>"Não iniciado,Em andamento,Atrasado,Concluído"</formula1>
    </dataValidation>
    <dataValidation sqref="F8:F57" showDropDown="0" showInputMessage="0" showErrorMessage="1" allowBlank="1" errorTitle="Data" error="Use uma data no formato dd/mm/aaaa." type="date" errorStyle="warning" operator="greaterThan">
      <formula1>36526</formula1>
    </dataValidation>
  </dataValidations>
  <printOptions horizontalCentered="1"/>
  <pageMargins left="0.35" right="0.35" top="0.45" bottom="0.85" header="0.3" footer="0.3"/>
  <pageSetup orientation="landscape" paperSize="9" fitToHeight="0" fitToWidth="1"/>
  <headerFooter>
    <oddHeader/>
    <oddFooter>&amp;L&amp;"Arial,Bold"&amp;11COLEÇÃO.MODA&amp;C&amp;"Arial,Italic"&amp;8a fashion PLM&amp;"Arial,Regular"  |  @c.m_oficial_x000a_&amp;"Arial,Bold"QUE TE MOVE&amp;"Arial,Regular"  |  www.colecao.moda&amp;R&amp;"Arial,Regular"&amp;8Modelo gratuito_x000a_Página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Coleção.Moda</dc:creator>
  <dc:title xmlns:dc="http://purl.org/dc/elements/1.1/">Modelo de cronograma de coleção</dc:title>
  <dc:subject xmlns:dc="http://purl.org/dc/elements/1.1/">Cronograma de coleção de moda com gráfico de Gantt</dc:subject>
  <dcterms:created xmlns:dcterms="http://purl.org/dc/terms/" xmlns:xsi="http://www.w3.org/2001/XMLSchema-instance" xsi:type="dcterms:W3CDTF">2026-09-29T20:35:40Z</dcterms:created>
  <dcterms:modified xmlns:dcterms="http://purl.org/dc/terms/" xmlns:xsi="http://www.w3.org/2001/XMLSchema-instance" xsi:type="dcterms:W3CDTF">2026-09-29T20:35:40Z</dcterms:modified>
  <cp:lastModifiedBy>Coleção.Moda</cp:lastModifiedBy>
  <cp:keywords>cronograma de coleção, calendário de moda, Gantt, moda, planilha, modelo</cp:keywords>
</cp:coreProperties>
</file>